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535" windowHeight="7695" activeTab="0"/>
  </bookViews>
  <sheets>
    <sheet name="учебный план" sheetId="1" r:id="rId1"/>
    <sheet name="Лист1" sheetId="2" r:id="rId2"/>
    <sheet name="учебный план (2)" sheetId="3" r:id="rId3"/>
  </sheets>
  <definedNames>
    <definedName name="_ftn1" localSheetId="1">'Лист1'!#REF!</definedName>
    <definedName name="_ftn1" localSheetId="0">'учебный план'!#REF!</definedName>
    <definedName name="_ftn1" localSheetId="2">'учебный план (2)'!#REF!</definedName>
    <definedName name="_ftn2" localSheetId="1">'Лист1'!#REF!</definedName>
    <definedName name="_ftn2" localSheetId="0">'учебный план'!#REF!</definedName>
    <definedName name="_ftn2" localSheetId="2">'учебный план (2)'!#REF!</definedName>
    <definedName name="_ftnref1" localSheetId="1">'Лист1'!$C$1</definedName>
    <definedName name="_ftnref1" localSheetId="0">'учебный план'!$C$5</definedName>
    <definedName name="_ftnref1" localSheetId="2">'учебный план (2)'!$C$1</definedName>
    <definedName name="_ftnref2" localSheetId="1">'Лист1'!$J$1</definedName>
    <definedName name="_ftnref2" localSheetId="0">'учебный план'!$J$5</definedName>
    <definedName name="_ftnref2" localSheetId="2">'учебный план (2)'!$J$1</definedName>
  </definedNames>
  <calcPr fullCalcOnLoad="1"/>
</workbook>
</file>

<file path=xl/sharedStrings.xml><?xml version="1.0" encoding="utf-8"?>
<sst xmlns="http://schemas.openxmlformats.org/spreadsheetml/2006/main" count="695" uniqueCount="222">
  <si>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</si>
  <si>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</si>
  <si>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</si>
  <si>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</si>
  <si>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</si>
  <si>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</si>
  <si>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</si>
  <si>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</si>
  <si>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</si>
  <si>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</si>
  <si>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</si>
  <si>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</si>
  <si>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</si>
  <si>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</si>
  <si>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</si>
  <si>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</si>
  <si>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Лекций, уроков</t>
  </si>
  <si>
    <t>лаб. и практ. занятий</t>
  </si>
  <si>
    <t>нед</t>
  </si>
  <si>
    <t>Нед</t>
  </si>
  <si>
    <t>О.00</t>
  </si>
  <si>
    <t>Общеобразовательный цикл</t>
  </si>
  <si>
    <t>*</t>
  </si>
  <si>
    <t>ОДБ.01</t>
  </si>
  <si>
    <t>ОП.00</t>
  </si>
  <si>
    <t xml:space="preserve">Общепрофессиональный цикл </t>
  </si>
  <si>
    <t>ОПД.01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</si>
  <si>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</si>
  <si>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</si>
  <si>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</si>
  <si>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</si>
  <si>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</si>
  <si>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</si>
  <si>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</si>
  <si>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</si>
  <si>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З</t>
  </si>
  <si>
    <t>ПП.01</t>
  </si>
  <si>
    <t>УП.02</t>
  </si>
  <si>
    <t>ПП.02</t>
  </si>
  <si>
    <t>ФК.00</t>
  </si>
  <si>
    <t>Физическая культура</t>
  </si>
  <si>
    <t>Всего</t>
  </si>
  <si>
    <t>Г(И)А</t>
  </si>
  <si>
    <t>Государственная (итоговая) аттестация</t>
  </si>
  <si>
    <t>Выпускная квалификационная работа</t>
  </si>
  <si>
    <t>дисциплин</t>
  </si>
  <si>
    <t>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</si>
  <si>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</si>
  <si>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</si>
  <si>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</si>
  <si>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</si>
  <si>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</si>
  <si>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Формы промежуточной а тестации</t>
  </si>
  <si>
    <t>Формы промежуточной 
аттестации</t>
  </si>
  <si>
    <t>Русский язык</t>
  </si>
  <si>
    <t>ОДБ.02</t>
  </si>
  <si>
    <t>ОДБ.03</t>
  </si>
  <si>
    <t>ОДБ.04</t>
  </si>
  <si>
    <t>ОДБ.05</t>
  </si>
  <si>
    <t>Литература</t>
  </si>
  <si>
    <t>Иностранный язык</t>
  </si>
  <si>
    <t>История</t>
  </si>
  <si>
    <t>ОДБ.07</t>
  </si>
  <si>
    <t>ОДБ.08</t>
  </si>
  <si>
    <t>ОДБ.09</t>
  </si>
  <si>
    <t>ОДБ.10</t>
  </si>
  <si>
    <t>Химия</t>
  </si>
  <si>
    <t>Биология</t>
  </si>
  <si>
    <t>ОБЖ</t>
  </si>
  <si>
    <t>ОДП.01</t>
  </si>
  <si>
    <t>ОДП.02</t>
  </si>
  <si>
    <t>ОДП.03</t>
  </si>
  <si>
    <t>Математика</t>
  </si>
  <si>
    <t>Физика</t>
  </si>
  <si>
    <t>Информатика и ИКТ</t>
  </si>
  <si>
    <t>Безопасность жизнедеятельности</t>
  </si>
  <si>
    <t>ОПД.02</t>
  </si>
  <si>
    <t>ОПД.03</t>
  </si>
  <si>
    <t>ОПД.04</t>
  </si>
  <si>
    <t>ОПД.05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</si>
  <si>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предприятий.</t>
  </si>
  <si>
    <t>Основы слесарно-сборочных и электромонтажных работ</t>
  </si>
  <si>
    <t>Организация работ по сборке, монтажу и ремонту электрооборудования промышленных предприятий</t>
  </si>
  <si>
    <t>ПМ.02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</si>
  <si>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</si>
  <si>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</si>
  <si>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</si>
  <si>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>МДК.02.01</t>
  </si>
  <si>
    <t>МДК.02.02</t>
  </si>
  <si>
    <t>ПМ.03</t>
  </si>
  <si>
    <t>МДК.03.01</t>
  </si>
  <si>
    <t>УП.03</t>
  </si>
  <si>
    <t>ПП.03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</si>
  <si>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</si>
  <si>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предприятий</t>
  </si>
  <si>
    <t>каникулы</t>
  </si>
  <si>
    <t>аттестация</t>
  </si>
  <si>
    <t>то по</t>
  </si>
  <si>
    <t>аттест</t>
  </si>
  <si>
    <t>Э</t>
  </si>
  <si>
    <t>ДЗ</t>
  </si>
  <si>
    <t>итого</t>
  </si>
  <si>
    <t>39*36=</t>
  </si>
  <si>
    <t>40 ф-в</t>
  </si>
  <si>
    <t>300+684</t>
  </si>
  <si>
    <t>ГИА</t>
  </si>
  <si>
    <t>Обществознание(включая экономику и право)</t>
  </si>
  <si>
    <t>Основы электротехники</t>
  </si>
  <si>
    <t>Основы материаловедения</t>
  </si>
  <si>
    <t>Основы строительного черчения</t>
  </si>
  <si>
    <t>Основы технологии отделочных строительных работ</t>
  </si>
  <si>
    <t>Выполнение штукатурных работ</t>
  </si>
  <si>
    <t>Технология штукатурных работ</t>
  </si>
  <si>
    <t>Выполнение малярных работ</t>
  </si>
  <si>
    <t>Технология малярных работ</t>
  </si>
  <si>
    <t>Выполнение облицовочных работ плитками и плитами</t>
  </si>
  <si>
    <t>Технология облицовочных работ</t>
  </si>
  <si>
    <t>Уп</t>
  </si>
  <si>
    <t>Пп</t>
  </si>
  <si>
    <t>З, З, ДЗ</t>
  </si>
  <si>
    <t>ОПД.06</t>
  </si>
  <si>
    <t>Охрана труда</t>
  </si>
  <si>
    <t>1/1/4</t>
  </si>
  <si>
    <t>–/1/2</t>
  </si>
  <si>
    <t>-, -, -,Э</t>
  </si>
  <si>
    <t>ДЗ, -</t>
  </si>
  <si>
    <t>-</t>
  </si>
  <si>
    <t>-/1/1</t>
  </si>
  <si>
    <t>-, -</t>
  </si>
  <si>
    <t>-, ДЗ</t>
  </si>
  <si>
    <t>З,ДЗ</t>
  </si>
  <si>
    <t>1/2/1</t>
  </si>
  <si>
    <r>
      <t>Консультации</t>
    </r>
    <r>
      <rPr>
        <sz val="10"/>
        <color indexed="8"/>
        <rFont val="Times New Roman"/>
        <family val="1"/>
      </rPr>
      <t xml:space="preserve"> на учебную группу по 100 часов в год (всего 300 час.)</t>
    </r>
  </si>
  <si>
    <t>Эк</t>
  </si>
  <si>
    <t>Выполнение монтажа каркасно-обшивочных конструкций</t>
  </si>
  <si>
    <t>Технология монтажа каркасно-обшивочных конструкций</t>
  </si>
  <si>
    <t>ПМ.04</t>
  </si>
  <si>
    <t>МДК.04.01</t>
  </si>
  <si>
    <t>УП.04</t>
  </si>
  <si>
    <t>ПП.04</t>
  </si>
  <si>
    <t>Выполнение облицовочных работ синтетическими материалами</t>
  </si>
  <si>
    <t>Технология облицовочных работ синтетическими материалами</t>
  </si>
  <si>
    <t>ПМ.05</t>
  </si>
  <si>
    <t>МДК.05.01</t>
  </si>
  <si>
    <t>УП.05</t>
  </si>
  <si>
    <t>ПП.05</t>
  </si>
  <si>
    <t>ПМ.06</t>
  </si>
  <si>
    <t>Выполнение мозаичных работ</t>
  </si>
  <si>
    <t>МДК.06.01</t>
  </si>
  <si>
    <t>Технология мозаичных работ</t>
  </si>
  <si>
    <t>УП.06</t>
  </si>
  <si>
    <t>ПП.06</t>
  </si>
  <si>
    <t xml:space="preserve"> ДЗ</t>
  </si>
  <si>
    <t>-/1/2</t>
  </si>
  <si>
    <t>1/1/1</t>
  </si>
  <si>
    <t>1/1/2</t>
  </si>
  <si>
    <t>2/1/1</t>
  </si>
  <si>
    <t xml:space="preserve"> ДЗ, Э</t>
  </si>
  <si>
    <t>ДЗ, ДЗ</t>
  </si>
  <si>
    <t>З,  ДЗ</t>
  </si>
  <si>
    <t xml:space="preserve"> З, З</t>
  </si>
  <si>
    <t>ДЗ,Э</t>
  </si>
  <si>
    <t xml:space="preserve"> Э</t>
  </si>
  <si>
    <t>5/7/9</t>
  </si>
  <si>
    <t>5/13/3</t>
  </si>
  <si>
    <t>6/8/9</t>
  </si>
  <si>
    <r>
      <t>12З</t>
    </r>
    <r>
      <rPr>
        <b/>
        <sz val="12"/>
        <rFont val="Times New Roman"/>
        <family val="1"/>
      </rPr>
      <t>/22</t>
    </r>
    <r>
      <rPr>
        <b/>
        <vertAlign val="subscript"/>
        <sz val="12"/>
        <rFont val="Times New Roman"/>
        <family val="1"/>
      </rPr>
      <t>ДЗ</t>
    </r>
    <r>
      <rPr>
        <b/>
        <sz val="12"/>
        <rFont val="Times New Roman"/>
        <family val="1"/>
      </rPr>
      <t>/16</t>
    </r>
    <r>
      <rPr>
        <b/>
        <vertAlign val="subscript"/>
        <sz val="12"/>
        <rFont val="Times New Roman"/>
        <family val="1"/>
      </rPr>
      <t>Э</t>
    </r>
  </si>
  <si>
    <t>6 семестр</t>
  </si>
  <si>
    <t>ОДБ</t>
  </si>
  <si>
    <t>Базовые общеобразовательные дисциплины</t>
  </si>
  <si>
    <t>ОДБ 01</t>
  </si>
  <si>
    <t>Эффективное поведение на рынке труда</t>
  </si>
  <si>
    <t>ОДП</t>
  </si>
  <si>
    <t>Профильные общеобразовательные дисциплины</t>
  </si>
  <si>
    <t>ОДБ 02</t>
  </si>
  <si>
    <t>ОДБ 03</t>
  </si>
  <si>
    <t>ОДБ 04</t>
  </si>
  <si>
    <t>ОДБ 05</t>
  </si>
  <si>
    <t>ОДБ 06</t>
  </si>
  <si>
    <t>ОДБ 07</t>
  </si>
  <si>
    <t>ОДБ 08</t>
  </si>
  <si>
    <t>ОДБ 09</t>
  </si>
  <si>
    <t>ОДБ 10</t>
  </si>
  <si>
    <t>всего на циклы и фк</t>
  </si>
  <si>
    <t xml:space="preserve">Информатика </t>
  </si>
  <si>
    <t>_,ДЗ,_, Э</t>
  </si>
  <si>
    <t>_,ДЗ,_, ДЗ</t>
  </si>
  <si>
    <t>_,_,_, ДЗ</t>
  </si>
  <si>
    <t>ДЗ,ДЗ,ДЗ</t>
  </si>
  <si>
    <t>_,ДЗ,_,Э</t>
  </si>
  <si>
    <t>_,_,_,ДЗ</t>
  </si>
  <si>
    <t xml:space="preserve">производст. практики </t>
  </si>
  <si>
    <t>З, Э</t>
  </si>
  <si>
    <t>_,_,_,_,_,Э</t>
  </si>
  <si>
    <t>_,_,_,З</t>
  </si>
  <si>
    <t>_,_,_,_,_,ДЗ</t>
  </si>
  <si>
    <t>_,_,_,_,З,ДЗ</t>
  </si>
  <si>
    <t>_,З</t>
  </si>
  <si>
    <t>_,_,_,_,З</t>
  </si>
  <si>
    <t>_,_, _ ДЗ</t>
  </si>
  <si>
    <t>_, _,_, ДЗ</t>
  </si>
  <si>
    <t>_,_,_,_,Э</t>
  </si>
  <si>
    <t>_/3/2</t>
  </si>
  <si>
    <t>_,_,_,-,_,Э</t>
  </si>
  <si>
    <t>_,_,_,_</t>
  </si>
  <si>
    <t>_,_,_,Э</t>
  </si>
  <si>
    <t>_,Э</t>
  </si>
  <si>
    <t>3/1/3</t>
  </si>
  <si>
    <t>1/10/8</t>
  </si>
  <si>
    <t>-/9/8</t>
  </si>
  <si>
    <t>_</t>
  </si>
  <si>
    <t>2/10/1</t>
  </si>
  <si>
    <t>2/13/3</t>
  </si>
  <si>
    <t>6/24/14</t>
  </si>
  <si>
    <t>08.01.08 Мастер отделочных строительных работ</t>
  </si>
  <si>
    <t>_,З,_, ДЗ</t>
  </si>
  <si>
    <t>Астрономия</t>
  </si>
  <si>
    <t>Родная литература</t>
  </si>
  <si>
    <t>ОДБ 11</t>
  </si>
  <si>
    <t>ОДБ 12</t>
  </si>
  <si>
    <t>ОДБ 13</t>
  </si>
  <si>
    <t>Технология проектной деятельности с основами финансовой грамотности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</si>
</sst>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[$-FC19]d\ mmmm\ yyyy\ &quot;г.&quot;"/>
  </numFmts>
  <fonts count="55">
    <font>
      <sz val="12"/>
      <name val="Times New Roman"/>
      <family val="0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2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0" fillId="34" borderId="0" xfId="0" applyNumberFormat="1" applyFill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2" fillId="34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textRotation="90" wrapText="1"/>
    </xf>
    <xf numFmtId="0" fontId="9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vertical="top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Border="1" applyAlignment="1">
      <alignment/>
    </xf>
    <xf numFmtId="0" fontId="0" fillId="18" borderId="16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8" borderId="11" xfId="0" applyFont="1" applyFill="1" applyBorder="1" applyAlignment="1">
      <alignment wrapText="1"/>
    </xf>
    <xf numFmtId="0" fontId="3" fillId="4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3" fillId="39" borderId="11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3" fillId="42" borderId="11" xfId="0" applyFont="1" applyFill="1" applyBorder="1" applyAlignment="1">
      <alignment wrapText="1"/>
    </xf>
    <xf numFmtId="0" fontId="7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3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32" borderId="14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1" fontId="2" fillId="43" borderId="11" xfId="0" applyNumberFormat="1" applyFont="1" applyFill="1" applyBorder="1" applyAlignment="1">
      <alignment horizontal="center" wrapText="1"/>
    </xf>
    <xf numFmtId="0" fontId="17" fillId="43" borderId="11" xfId="0" applyFont="1" applyFill="1" applyBorder="1" applyAlignment="1">
      <alignment wrapText="1"/>
    </xf>
    <xf numFmtId="0" fontId="3" fillId="43" borderId="11" xfId="0" applyFont="1" applyFill="1" applyBorder="1" applyAlignment="1">
      <alignment wrapText="1"/>
    </xf>
    <xf numFmtId="0" fontId="9" fillId="43" borderId="11" xfId="0" applyFont="1" applyFill="1" applyBorder="1" applyAlignment="1">
      <alignment horizontal="center" vertical="top" wrapText="1"/>
    </xf>
    <xf numFmtId="0" fontId="3" fillId="43" borderId="11" xfId="0" applyFont="1" applyFill="1" applyBorder="1" applyAlignment="1">
      <alignment horizontal="center" wrapText="1"/>
    </xf>
    <xf numFmtId="0" fontId="2" fillId="43" borderId="11" xfId="0" applyFont="1" applyFill="1" applyBorder="1" applyAlignment="1">
      <alignment wrapText="1"/>
    </xf>
    <xf numFmtId="0" fontId="9" fillId="43" borderId="11" xfId="0" applyFont="1" applyFill="1" applyBorder="1" applyAlignment="1">
      <alignment horizontal="center" wrapText="1"/>
    </xf>
    <xf numFmtId="0" fontId="2" fillId="43" borderId="11" xfId="0" applyFont="1" applyFill="1" applyBorder="1" applyAlignment="1">
      <alignment horizontal="center" wrapText="1"/>
    </xf>
    <xf numFmtId="1" fontId="2" fillId="38" borderId="11" xfId="0" applyNumberFormat="1" applyFont="1" applyFill="1" applyBorder="1" applyAlignment="1">
      <alignment horizontal="center" wrapText="1"/>
    </xf>
    <xf numFmtId="0" fontId="2" fillId="38" borderId="11" xfId="0" applyFont="1" applyFill="1" applyBorder="1" applyAlignment="1">
      <alignment wrapText="1"/>
    </xf>
    <xf numFmtId="0" fontId="3" fillId="38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1" fontId="3" fillId="43" borderId="11" xfId="0" applyNumberFormat="1" applyFont="1" applyFill="1" applyBorder="1" applyAlignment="1">
      <alignment horizontal="center" wrapText="1"/>
    </xf>
    <xf numFmtId="1" fontId="3" fillId="38" borderId="11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44" borderId="11" xfId="0" applyFont="1" applyFill="1" applyBorder="1" applyAlignment="1">
      <alignment wrapText="1"/>
    </xf>
    <xf numFmtId="0" fontId="0" fillId="0" borderId="18" xfId="0" applyBorder="1" applyAlignment="1">
      <alignment/>
    </xf>
    <xf numFmtId="0" fontId="3" fillId="45" borderId="11" xfId="0" applyFont="1" applyFill="1" applyBorder="1" applyAlignment="1">
      <alignment wrapText="1"/>
    </xf>
    <xf numFmtId="0" fontId="3" fillId="46" borderId="11" xfId="0" applyFont="1" applyFill="1" applyBorder="1" applyAlignment="1">
      <alignment wrapText="1"/>
    </xf>
    <xf numFmtId="0" fontId="0" fillId="0" borderId="15" xfId="0" applyBorder="1" applyAlignment="1">
      <alignment/>
    </xf>
    <xf numFmtId="0" fontId="8" fillId="0" borderId="11" xfId="0" applyFont="1" applyFill="1" applyBorder="1" applyAlignment="1">
      <alignment/>
    </xf>
    <xf numFmtId="49" fontId="9" fillId="0" borderId="11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/>
    </xf>
    <xf numFmtId="0" fontId="0" fillId="47" borderId="0" xfId="0" applyFill="1" applyAlignment="1">
      <alignment/>
    </xf>
    <xf numFmtId="0" fontId="3" fillId="47" borderId="11" xfId="0" applyFont="1" applyFill="1" applyBorder="1" applyAlignment="1">
      <alignment wrapText="1"/>
    </xf>
    <xf numFmtId="0" fontId="8" fillId="38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right" wrapText="1"/>
    </xf>
    <xf numFmtId="16" fontId="2" fillId="0" borderId="11" xfId="0" applyNumberFormat="1" applyFont="1" applyFill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44" borderId="28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44" borderId="34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87"/>
  <sheetViews>
    <sheetView tabSelected="1" view="pageBreakPreview" zoomScale="90" zoomScaleNormal="71" zoomScaleSheetLayoutView="90" zoomScalePageLayoutView="0" workbookViewId="0" topLeftCell="A4">
      <selection activeCell="G13" sqref="G13"/>
    </sheetView>
  </sheetViews>
  <sheetFormatPr defaultColWidth="9.00390625" defaultRowHeight="15.75"/>
  <cols>
    <col min="1" max="1" width="5.875" style="0" customWidth="1"/>
    <col min="2" max="2" width="21.50390625" style="0" customWidth="1"/>
    <col min="3" max="3" width="10.375" style="0" customWidth="1"/>
    <col min="4" max="4" width="5.125" style="0" customWidth="1"/>
    <col min="5" max="5" width="6.00390625" style="0" customWidth="1"/>
    <col min="6" max="6" width="4.75390625" style="0" customWidth="1"/>
    <col min="7" max="7" width="6.125" style="0" customWidth="1"/>
    <col min="8" max="8" width="5.125" style="0" customWidth="1"/>
    <col min="9" max="9" width="3.00390625" style="0" customWidth="1"/>
    <col min="10" max="10" width="3.50390625" style="0" customWidth="1"/>
    <col min="11" max="11" width="3.375" style="5" customWidth="1"/>
    <col min="12" max="12" width="2.75390625" style="0" customWidth="1"/>
    <col min="13" max="13" width="2.875" style="0" customWidth="1"/>
    <col min="14" max="14" width="2.625" style="0" customWidth="1"/>
    <col min="15" max="15" width="3.25390625" style="0" customWidth="1"/>
    <col min="16" max="16" width="3.00390625" style="0" customWidth="1"/>
    <col min="17" max="17" width="7.375" style="11" customWidth="1"/>
    <col min="18" max="18" width="3.375" style="11" customWidth="1"/>
    <col min="19" max="19" width="2.625" style="11" customWidth="1"/>
    <col min="20" max="20" width="2.75390625" style="0" customWidth="1"/>
    <col min="21" max="21" width="3.50390625" style="11" customWidth="1"/>
    <col min="22" max="22" width="3.00390625" style="11" customWidth="1"/>
    <col min="23" max="23" width="2.75390625" style="11" customWidth="1"/>
    <col min="24" max="24" width="3.625" style="11" customWidth="1"/>
    <col min="25" max="25" width="2.625" style="11" customWidth="1"/>
    <col min="26" max="26" width="3.125" style="11" customWidth="1"/>
    <col min="27" max="27" width="3.50390625" style="11" customWidth="1"/>
    <col min="28" max="28" width="2.75390625" style="11" customWidth="1"/>
    <col min="29" max="29" width="3.625" style="5" customWidth="1"/>
    <col min="30" max="30" width="4.00390625" style="11" customWidth="1"/>
    <col min="31" max="31" width="2.625" style="11" customWidth="1"/>
    <col min="32" max="32" width="3.875" style="11" customWidth="1"/>
    <col min="33" max="34" width="3.25390625" style="0" customWidth="1"/>
    <col min="35" max="35" width="3.50390625" style="0" customWidth="1"/>
    <col min="36" max="36" width="3.375" style="0" customWidth="1"/>
    <col min="37" max="37" width="3.75390625" style="5" customWidth="1"/>
    <col min="38" max="38" width="3.375" style="0" customWidth="1"/>
    <col min="39" max="39" width="5.50390625" style="0" customWidth="1"/>
    <col min="40" max="40" width="3.625" style="0" customWidth="1"/>
    <col min="41" max="41" width="2.75390625" style="0" customWidth="1"/>
    <col min="42" max="42" width="3.00390625" style="14" customWidth="1"/>
    <col min="43" max="43" width="3.75390625" style="0" customWidth="1"/>
    <col min="44" max="44" width="3.50390625" style="0" customWidth="1"/>
    <col min="45" max="45" width="2.875" style="0" customWidth="1"/>
    <col min="46" max="46" width="3.625" style="0" customWidth="1"/>
    <col min="47" max="47" width="4.125" style="0" customWidth="1"/>
    <col min="48" max="48" width="4.50390625" style="0" customWidth="1"/>
    <col min="49" max="49" width="3.875" style="0" customWidth="1"/>
    <col min="50" max="50" width="4.625" style="0" customWidth="1"/>
    <col min="51" max="51" width="3.50390625" style="0" customWidth="1"/>
    <col min="52" max="52" width="4.125" style="0" customWidth="1"/>
    <col min="53" max="53" width="4.00390625" style="0" customWidth="1"/>
    <col min="54" max="54" width="3.625" style="0" customWidth="1"/>
    <col min="55" max="55" width="4.75390625" style="0" customWidth="1"/>
    <col min="56" max="56" width="4.125" style="0" customWidth="1"/>
    <col min="57" max="57" width="4.25390625" style="0" customWidth="1"/>
    <col min="58" max="58" width="5.125" style="0" customWidth="1"/>
    <col min="59" max="59" width="4.75390625" style="0" customWidth="1"/>
    <col min="60" max="60" width="5.125" style="0" customWidth="1"/>
    <col min="61" max="61" width="6.50390625" style="0" customWidth="1"/>
    <col min="62" max="62" width="6.125" style="0" customWidth="1"/>
    <col min="63" max="63" width="5.50390625" style="0" customWidth="1"/>
    <col min="64" max="64" width="5.125" style="0" customWidth="1"/>
    <col min="65" max="65" width="4.00390625" style="0" customWidth="1"/>
    <col min="66" max="67" width="4.625" style="0" customWidth="1"/>
    <col min="68" max="68" width="4.25390625" style="0" customWidth="1"/>
    <col min="69" max="69" width="4.50390625" style="0" customWidth="1"/>
    <col min="70" max="70" width="3.875" style="0" customWidth="1"/>
    <col min="71" max="71" width="5.25390625" style="0" customWidth="1"/>
    <col min="72" max="73" width="3.875" style="0" customWidth="1"/>
    <col min="74" max="74" width="6.375" style="0" customWidth="1"/>
  </cols>
  <sheetData>
    <row r="1" spans="1:75" ht="15.75" customHeight="1">
      <c r="A1" s="207" t="s">
        <v>214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</row>
    <row r="2" spans="1:75" ht="15.7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</row>
    <row r="3" spans="1:75" ht="18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</row>
    <row r="4" spans="2:37" ht="15.75">
      <c r="B4" s="160"/>
      <c r="K4" s="9"/>
      <c r="AC4" s="9"/>
      <c r="AK4" s="9"/>
    </row>
    <row r="5" spans="1:74" ht="15.75" customHeight="1">
      <c r="A5" s="170" t="s">
        <v>0</v>
      </c>
      <c r="B5" s="184" t="s">
        <v>1</v>
      </c>
      <c r="C5" s="170" t="s">
        <v>53</v>
      </c>
      <c r="D5" s="173" t="s">
        <v>2</v>
      </c>
      <c r="E5" s="174"/>
      <c r="F5" s="174"/>
      <c r="G5" s="174"/>
      <c r="H5" s="174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9"/>
    </row>
    <row r="6" spans="1:75" ht="15.75" customHeight="1">
      <c r="A6" s="171"/>
      <c r="B6" s="185"/>
      <c r="C6" s="171"/>
      <c r="D6" s="170" t="s">
        <v>3</v>
      </c>
      <c r="E6" s="170" t="s">
        <v>4</v>
      </c>
      <c r="F6" s="187" t="s">
        <v>5</v>
      </c>
      <c r="G6" s="188"/>
      <c r="H6" s="189"/>
      <c r="I6" s="176" t="s">
        <v>6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9"/>
      <c r="AD6" s="124"/>
      <c r="AE6" s="176" t="s">
        <v>7</v>
      </c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68"/>
      <c r="AW6" s="168"/>
      <c r="AX6" s="168"/>
      <c r="AY6" s="168"/>
      <c r="AZ6" s="169"/>
      <c r="BA6" s="126"/>
      <c r="BB6" s="193" t="s">
        <v>8</v>
      </c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W6" s="157"/>
    </row>
    <row r="7" spans="1:77" ht="72.75" customHeight="1">
      <c r="A7" s="172"/>
      <c r="B7" s="186"/>
      <c r="C7" s="172" t="s">
        <v>52</v>
      </c>
      <c r="D7" s="172"/>
      <c r="E7" s="172"/>
      <c r="F7" s="3" t="s">
        <v>9</v>
      </c>
      <c r="G7" s="190" t="s">
        <v>10</v>
      </c>
      <c r="H7" s="191"/>
      <c r="I7" s="173" t="s">
        <v>11</v>
      </c>
      <c r="J7" s="174"/>
      <c r="K7" s="174"/>
      <c r="L7" s="174"/>
      <c r="M7" s="174"/>
      <c r="N7" s="174"/>
      <c r="O7" s="174"/>
      <c r="P7" s="175"/>
      <c r="Q7" s="7" t="s">
        <v>95</v>
      </c>
      <c r="R7" s="173" t="s">
        <v>12</v>
      </c>
      <c r="S7" s="174"/>
      <c r="T7" s="168"/>
      <c r="U7" s="168"/>
      <c r="V7" s="168"/>
      <c r="W7" s="168"/>
      <c r="X7" s="168"/>
      <c r="Y7" s="168"/>
      <c r="Z7" s="168"/>
      <c r="AA7" s="168"/>
      <c r="AB7" s="169"/>
      <c r="AC7" s="4" t="s">
        <v>96</v>
      </c>
      <c r="AD7" s="33" t="s">
        <v>95</v>
      </c>
      <c r="AE7" s="173" t="s">
        <v>13</v>
      </c>
      <c r="AF7" s="174"/>
      <c r="AG7" s="174"/>
      <c r="AH7" s="174"/>
      <c r="AI7" s="174"/>
      <c r="AJ7" s="174"/>
      <c r="AK7" s="174"/>
      <c r="AL7" s="175"/>
      <c r="AM7" s="35" t="s">
        <v>95</v>
      </c>
      <c r="AN7" s="173" t="s">
        <v>14</v>
      </c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9"/>
      <c r="AZ7" s="4" t="s">
        <v>96</v>
      </c>
      <c r="BA7" s="7" t="s">
        <v>95</v>
      </c>
      <c r="BB7" s="173" t="s">
        <v>15</v>
      </c>
      <c r="BC7" s="174"/>
      <c r="BD7" s="174"/>
      <c r="BE7" s="174"/>
      <c r="BF7" s="174"/>
      <c r="BG7" s="174"/>
      <c r="BH7" s="175"/>
      <c r="BI7" s="7" t="s">
        <v>95</v>
      </c>
      <c r="BJ7" s="167" t="s">
        <v>167</v>
      </c>
      <c r="BK7" s="168"/>
      <c r="BL7" s="168"/>
      <c r="BM7" s="168"/>
      <c r="BN7" s="169"/>
      <c r="BO7" s="4" t="s">
        <v>96</v>
      </c>
      <c r="BP7" s="167" t="s">
        <v>167</v>
      </c>
      <c r="BQ7" s="168"/>
      <c r="BR7" s="168"/>
      <c r="BS7" s="168"/>
      <c r="BT7" s="169"/>
      <c r="BU7" s="132"/>
      <c r="BV7" s="4" t="s">
        <v>105</v>
      </c>
      <c r="BW7" s="114"/>
      <c r="BY7" s="14"/>
    </row>
    <row r="8" spans="1:77" ht="15.75">
      <c r="A8" s="182"/>
      <c r="B8" s="182"/>
      <c r="C8" s="182"/>
      <c r="D8" s="182"/>
      <c r="E8" s="182"/>
      <c r="F8" s="182"/>
      <c r="G8" s="183" t="s">
        <v>16</v>
      </c>
      <c r="H8" s="183" t="s">
        <v>17</v>
      </c>
      <c r="I8" s="2">
        <v>3</v>
      </c>
      <c r="J8" s="2">
        <v>2</v>
      </c>
      <c r="K8" s="2">
        <v>3</v>
      </c>
      <c r="L8" s="2">
        <v>1</v>
      </c>
      <c r="M8" s="2">
        <v>2</v>
      </c>
      <c r="N8" s="2">
        <v>3</v>
      </c>
      <c r="O8" s="2">
        <v>2</v>
      </c>
      <c r="P8" s="2">
        <v>1</v>
      </c>
      <c r="Q8" s="8"/>
      <c r="R8" s="2">
        <v>3</v>
      </c>
      <c r="S8" s="2">
        <v>2</v>
      </c>
      <c r="T8" s="2">
        <v>3</v>
      </c>
      <c r="U8" s="2">
        <v>1</v>
      </c>
      <c r="V8" s="2">
        <v>2</v>
      </c>
      <c r="W8" s="2">
        <v>3</v>
      </c>
      <c r="X8" s="2">
        <v>2</v>
      </c>
      <c r="Y8" s="2">
        <v>1</v>
      </c>
      <c r="Z8" s="2">
        <v>3</v>
      </c>
      <c r="AA8" s="2">
        <v>2</v>
      </c>
      <c r="AB8" s="2">
        <v>1</v>
      </c>
      <c r="AC8" s="2">
        <v>1</v>
      </c>
      <c r="AD8" s="34"/>
      <c r="AE8" s="12">
        <v>3</v>
      </c>
      <c r="AF8" s="12">
        <v>2</v>
      </c>
      <c r="AG8" s="12">
        <v>3</v>
      </c>
      <c r="AH8" s="12">
        <v>1</v>
      </c>
      <c r="AI8" s="12">
        <v>2</v>
      </c>
      <c r="AJ8" s="12">
        <v>3</v>
      </c>
      <c r="AK8" s="12">
        <v>2</v>
      </c>
      <c r="AL8" s="2">
        <v>1</v>
      </c>
      <c r="AM8" s="34"/>
      <c r="AN8" s="12">
        <v>3</v>
      </c>
      <c r="AO8" s="26">
        <v>2</v>
      </c>
      <c r="AP8" s="26">
        <v>3</v>
      </c>
      <c r="AQ8" s="26">
        <v>1</v>
      </c>
      <c r="AR8" s="26">
        <v>2</v>
      </c>
      <c r="AS8" s="26">
        <v>3</v>
      </c>
      <c r="AT8" s="26">
        <v>2</v>
      </c>
      <c r="AU8" s="26">
        <v>1</v>
      </c>
      <c r="AV8" s="26">
        <v>1</v>
      </c>
      <c r="AW8" s="26">
        <v>1</v>
      </c>
      <c r="AX8" s="26">
        <v>2</v>
      </c>
      <c r="AY8" s="26">
        <v>1</v>
      </c>
      <c r="AZ8" s="26">
        <v>2</v>
      </c>
      <c r="BA8" s="8"/>
      <c r="BB8" s="12">
        <v>1</v>
      </c>
      <c r="BC8" s="12">
        <v>5</v>
      </c>
      <c r="BD8" s="2">
        <v>1</v>
      </c>
      <c r="BE8" s="2">
        <v>2</v>
      </c>
      <c r="BF8" s="2">
        <v>3</v>
      </c>
      <c r="BG8" s="2">
        <v>2</v>
      </c>
      <c r="BH8" s="2">
        <v>3</v>
      </c>
      <c r="BI8" s="8"/>
      <c r="BJ8" s="127">
        <v>3</v>
      </c>
      <c r="BK8" s="127">
        <v>2</v>
      </c>
      <c r="BL8" s="127">
        <v>2</v>
      </c>
      <c r="BM8" s="127">
        <v>1</v>
      </c>
      <c r="BN8" s="127">
        <v>1</v>
      </c>
      <c r="BO8" s="24">
        <v>2</v>
      </c>
      <c r="BP8" s="127">
        <v>4</v>
      </c>
      <c r="BQ8" s="127">
        <v>4</v>
      </c>
      <c r="BR8" s="127">
        <v>1</v>
      </c>
      <c r="BS8" s="127">
        <v>1</v>
      </c>
      <c r="BT8" s="127">
        <v>1</v>
      </c>
      <c r="BU8" s="8"/>
      <c r="BV8" s="2">
        <v>2</v>
      </c>
      <c r="BW8" s="115"/>
      <c r="BY8" s="14"/>
    </row>
    <row r="9" spans="1:77" ht="15.75">
      <c r="A9" s="182"/>
      <c r="B9" s="182"/>
      <c r="C9" s="182"/>
      <c r="D9" s="182"/>
      <c r="E9" s="182"/>
      <c r="F9" s="182"/>
      <c r="G9" s="183"/>
      <c r="H9" s="183"/>
      <c r="I9" s="40"/>
      <c r="J9" s="40"/>
      <c r="K9" s="40"/>
      <c r="L9" s="40"/>
      <c r="M9" s="40"/>
      <c r="N9" s="40"/>
      <c r="O9" s="40"/>
      <c r="P9" s="1"/>
      <c r="Q9" s="6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2">
        <v>9</v>
      </c>
      <c r="AE9" s="13"/>
      <c r="AF9" s="13"/>
      <c r="AG9" s="13"/>
      <c r="AH9" s="13"/>
      <c r="AI9" s="13"/>
      <c r="AJ9" s="13"/>
      <c r="AK9" s="13"/>
      <c r="AL9" s="1"/>
      <c r="AM9" s="32">
        <v>2</v>
      </c>
      <c r="AN9" s="13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6">
        <v>9</v>
      </c>
      <c r="BB9" s="13"/>
      <c r="BC9" s="13"/>
      <c r="BD9" s="1"/>
      <c r="BE9" s="1"/>
      <c r="BF9" s="1"/>
      <c r="BG9" s="1"/>
      <c r="BH9" s="1"/>
      <c r="BI9" s="6">
        <v>2</v>
      </c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6"/>
      <c r="BV9" s="1"/>
      <c r="BW9" s="116"/>
      <c r="BY9" s="14"/>
    </row>
    <row r="10" spans="1:77" ht="15.75">
      <c r="A10" s="182"/>
      <c r="B10" s="182"/>
      <c r="C10" s="182"/>
      <c r="D10" s="182"/>
      <c r="E10" s="182"/>
      <c r="F10" s="182"/>
      <c r="G10" s="183"/>
      <c r="H10" s="183"/>
      <c r="I10" s="40"/>
      <c r="J10" s="40"/>
      <c r="K10" s="40"/>
      <c r="L10" s="40"/>
      <c r="M10" s="40"/>
      <c r="N10" s="40"/>
      <c r="O10" s="40"/>
      <c r="P10" s="1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25"/>
      <c r="AD10" s="32"/>
      <c r="AE10" s="13"/>
      <c r="AF10" s="13"/>
      <c r="AG10" s="13"/>
      <c r="AH10" s="13"/>
      <c r="AI10" s="13"/>
      <c r="AJ10" s="13"/>
      <c r="AK10" s="13"/>
      <c r="AL10" s="1"/>
      <c r="AM10" s="32"/>
      <c r="AN10" s="13"/>
      <c r="AO10" s="27"/>
      <c r="AP10" s="27"/>
      <c r="AR10" s="27"/>
      <c r="AS10" s="27"/>
      <c r="AT10" s="27"/>
      <c r="AU10" s="27"/>
      <c r="AV10" s="27"/>
      <c r="AW10" s="27"/>
      <c r="AX10" s="27"/>
      <c r="AY10" s="27"/>
      <c r="AZ10" s="155"/>
      <c r="BA10" s="6"/>
      <c r="BB10" s="13"/>
      <c r="BC10" s="13"/>
      <c r="BD10" s="1"/>
      <c r="BE10" s="1"/>
      <c r="BF10" s="1"/>
      <c r="BG10" s="1"/>
      <c r="BH10" s="1"/>
      <c r="BI10" s="6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6"/>
      <c r="BV10" s="125"/>
      <c r="BW10" s="153"/>
      <c r="BY10" s="14"/>
    </row>
    <row r="11" spans="1:77" ht="16.5" thickBot="1">
      <c r="A11" s="182"/>
      <c r="B11" s="182"/>
      <c r="C11" s="182"/>
      <c r="D11" s="182"/>
      <c r="E11" s="182"/>
      <c r="F11" s="182"/>
      <c r="G11" s="183"/>
      <c r="H11" s="183"/>
      <c r="I11" s="40"/>
      <c r="J11" s="40"/>
      <c r="K11" s="40"/>
      <c r="L11" s="40"/>
      <c r="M11" s="40"/>
      <c r="N11" s="40"/>
      <c r="O11" s="40"/>
      <c r="P11" s="1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2"/>
      <c r="AE11" s="13"/>
      <c r="AF11" s="13"/>
      <c r="AG11" s="13"/>
      <c r="AH11" s="13"/>
      <c r="AI11" s="13"/>
      <c r="AJ11" s="13"/>
      <c r="AK11" s="13"/>
      <c r="AL11" s="1"/>
      <c r="AM11" s="32"/>
      <c r="AN11" s="13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6"/>
      <c r="BB11" s="13"/>
      <c r="BC11" s="13"/>
      <c r="BD11" s="1"/>
      <c r="BE11" s="1"/>
      <c r="BF11" s="1"/>
      <c r="BG11" s="1"/>
      <c r="BH11" s="1"/>
      <c r="BI11" s="6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6"/>
      <c r="BV11" s="1"/>
      <c r="BW11" s="116"/>
      <c r="BY11" s="14"/>
    </row>
    <row r="12" spans="1:77" ht="26.25" customHeight="1" thickBot="1">
      <c r="A12" s="48" t="s">
        <v>20</v>
      </c>
      <c r="B12" s="48" t="s">
        <v>21</v>
      </c>
      <c r="C12" s="54" t="s">
        <v>212</v>
      </c>
      <c r="D12" s="55">
        <f>F12+E12</f>
        <v>3078</v>
      </c>
      <c r="E12" s="100">
        <f>0.5*F12</f>
        <v>1026</v>
      </c>
      <c r="F12" s="55">
        <v>2052</v>
      </c>
      <c r="G12" s="51">
        <f>F12-H12</f>
        <v>1165</v>
      </c>
      <c r="H12" s="55">
        <f>H13+H27</f>
        <v>887</v>
      </c>
      <c r="I12" s="55">
        <f>I13+I27</f>
        <v>26</v>
      </c>
      <c r="J12" s="55">
        <f>J13+J27</f>
        <v>27</v>
      </c>
      <c r="K12" s="55">
        <f>K13+K27</f>
        <v>30</v>
      </c>
      <c r="L12" s="55">
        <f>L13+L27</f>
        <v>29</v>
      </c>
      <c r="M12" s="55">
        <f>M13+M27</f>
        <v>31</v>
      </c>
      <c r="N12" s="55">
        <f>N13+N27</f>
        <v>25</v>
      </c>
      <c r="O12" s="55">
        <f>O13+O27</f>
        <v>24</v>
      </c>
      <c r="P12" s="55">
        <f>P13+P27</f>
        <v>24</v>
      </c>
      <c r="Q12" s="55">
        <f>Q13+Q27</f>
        <v>460</v>
      </c>
      <c r="R12" s="55">
        <f>R13+R27</f>
        <v>30</v>
      </c>
      <c r="S12" s="55">
        <f>S13+S27</f>
        <v>31</v>
      </c>
      <c r="T12" s="55">
        <f>T13+T27</f>
        <v>28</v>
      </c>
      <c r="U12" s="55">
        <f>U13+U27</f>
        <v>30</v>
      </c>
      <c r="V12" s="55">
        <f>V13+V27</f>
        <v>32</v>
      </c>
      <c r="W12" s="55">
        <f>W13+W27</f>
        <v>23</v>
      </c>
      <c r="X12" s="55">
        <f>X13+X27</f>
        <v>25</v>
      </c>
      <c r="Y12" s="55">
        <f>Y13+Y27</f>
        <v>26</v>
      </c>
      <c r="Z12" s="55">
        <f>Z13+Z27</f>
        <v>25</v>
      </c>
      <c r="AA12" s="55">
        <f>AA13+AA27</f>
        <v>25</v>
      </c>
      <c r="AB12" s="55">
        <f>AB13+AB27</f>
        <v>28</v>
      </c>
      <c r="AC12" s="55">
        <f>AC13+AC27</f>
        <v>0</v>
      </c>
      <c r="AD12" s="55">
        <f>AD13+AD27</f>
        <v>628</v>
      </c>
      <c r="AE12" s="55">
        <f>AE13+AE27</f>
        <v>32</v>
      </c>
      <c r="AF12" s="55">
        <f>AF13+AF27</f>
        <v>32</v>
      </c>
      <c r="AG12" s="55">
        <f>AG13+AG27</f>
        <v>29</v>
      </c>
      <c r="AH12" s="55">
        <f>AH13+AH27</f>
        <v>29</v>
      </c>
      <c r="AI12" s="55">
        <f>AI13+AI27</f>
        <v>29</v>
      </c>
      <c r="AJ12" s="55">
        <f>AJ13+AJ27</f>
        <v>28</v>
      </c>
      <c r="AK12" s="55">
        <f>AK13+AK27</f>
        <v>27</v>
      </c>
      <c r="AL12" s="55">
        <f>AL13+AL27</f>
        <v>27</v>
      </c>
      <c r="AM12" s="55">
        <f>AM13+AM27</f>
        <v>499</v>
      </c>
      <c r="AN12" s="55">
        <f>AN13+AN27</f>
        <v>31</v>
      </c>
      <c r="AO12" s="55">
        <f>AO13+AO27</f>
        <v>31</v>
      </c>
      <c r="AP12" s="55">
        <f>AP13+AP27</f>
        <v>27</v>
      </c>
      <c r="AQ12" s="55">
        <f>AQ13+AQ27</f>
        <v>23</v>
      </c>
      <c r="AR12" s="55">
        <f>AR13+AR27</f>
        <v>23</v>
      </c>
      <c r="AS12" s="55">
        <f>AS13+AS27</f>
        <v>25</v>
      </c>
      <c r="AT12" s="55">
        <f>AT13+AT27</f>
        <v>20</v>
      </c>
      <c r="AU12" s="55">
        <f>AU13+AU27</f>
        <v>20</v>
      </c>
      <c r="AV12" s="55">
        <f>AV13+AV27</f>
        <v>19</v>
      </c>
      <c r="AW12" s="55">
        <f>AW13+AW27</f>
        <v>16</v>
      </c>
      <c r="AX12" s="55">
        <f>AX13+AX27</f>
        <v>10</v>
      </c>
      <c r="AY12" s="55">
        <f>AY13+AY27</f>
        <v>6</v>
      </c>
      <c r="AZ12" s="55">
        <f>AZ13+AZ27</f>
        <v>0</v>
      </c>
      <c r="BA12" s="55">
        <f>BA13+BA27</f>
        <v>501</v>
      </c>
      <c r="BB12" s="55">
        <f>BB13+BB27</f>
        <v>0</v>
      </c>
      <c r="BC12" s="55">
        <f>BC13+BC27</f>
        <v>0</v>
      </c>
      <c r="BD12" s="55">
        <f>BD13+BD27</f>
        <v>0</v>
      </c>
      <c r="BE12" s="55">
        <f>BE13+BE27</f>
        <v>0</v>
      </c>
      <c r="BF12" s="55">
        <f>BF13+BF27</f>
        <v>0</v>
      </c>
      <c r="BG12" s="55">
        <f>BG13+BG27</f>
        <v>0</v>
      </c>
      <c r="BH12" s="55">
        <f>BH13+BH27</f>
        <v>0</v>
      </c>
      <c r="BI12" s="55">
        <f>BI13+BI27</f>
        <v>0</v>
      </c>
      <c r="BJ12" s="55">
        <f>BJ13+BJ27</f>
        <v>0</v>
      </c>
      <c r="BK12" s="55">
        <f>BK13+BK27</f>
        <v>0</v>
      </c>
      <c r="BL12" s="55">
        <f>BL13+BL27</f>
        <v>0</v>
      </c>
      <c r="BM12" s="55">
        <f>BM13+BM27</f>
        <v>0</v>
      </c>
      <c r="BN12" s="55">
        <f>BN13+BN27</f>
        <v>0</v>
      </c>
      <c r="BO12" s="55">
        <f>BO13+BO27</f>
        <v>0</v>
      </c>
      <c r="BP12" s="55">
        <f>BP13+BP27</f>
        <v>0</v>
      </c>
      <c r="BQ12" s="55">
        <f>BQ13+BQ27</f>
        <v>0</v>
      </c>
      <c r="BR12" s="55">
        <f>BR13+BR27</f>
        <v>0</v>
      </c>
      <c r="BS12" s="55">
        <f>BS13+BS27</f>
        <v>0</v>
      </c>
      <c r="BT12" s="55">
        <f>BT13+BT27</f>
        <v>0</v>
      </c>
      <c r="BU12" s="55">
        <f>BU13+BU27</f>
        <v>0</v>
      </c>
      <c r="BV12" s="55"/>
      <c r="BW12" s="115"/>
      <c r="BY12" s="14"/>
    </row>
    <row r="13" spans="1:77" ht="26.25" customHeight="1" thickBot="1">
      <c r="A13" s="128" t="s">
        <v>168</v>
      </c>
      <c r="B13" s="129" t="s">
        <v>169</v>
      </c>
      <c r="C13" s="163" t="s">
        <v>211</v>
      </c>
      <c r="D13" s="55"/>
      <c r="E13" s="100"/>
      <c r="F13" s="55">
        <v>1471</v>
      </c>
      <c r="G13" s="51">
        <f aca="true" t="shared" si="0" ref="G13:G79">F13-H13</f>
        <v>889</v>
      </c>
      <c r="H13" s="55">
        <f>SUM(H14:H25)</f>
        <v>582</v>
      </c>
      <c r="I13" s="55">
        <f>SUM(I14:I25)</f>
        <v>18</v>
      </c>
      <c r="J13" s="55">
        <f>SUM(J14:J25)</f>
        <v>18</v>
      </c>
      <c r="K13" s="55">
        <f>SUM(K14:K25)</f>
        <v>21</v>
      </c>
      <c r="L13" s="55">
        <f>SUM(L14:L25)</f>
        <v>20</v>
      </c>
      <c r="M13" s="55">
        <f>SUM(M14:M25)</f>
        <v>21</v>
      </c>
      <c r="N13" s="55">
        <f>SUM(N14:N25)</f>
        <v>16</v>
      </c>
      <c r="O13" s="55">
        <f>SUM(O14:O25)</f>
        <v>16</v>
      </c>
      <c r="P13" s="55">
        <f>SUM(P14:P25)</f>
        <v>16</v>
      </c>
      <c r="Q13" s="55">
        <f>SUM(Q14:Q25)</f>
        <v>311</v>
      </c>
      <c r="R13" s="55">
        <f>SUM(R14:R25)</f>
        <v>20</v>
      </c>
      <c r="S13" s="55">
        <f>SUM(S14:S25)</f>
        <v>24</v>
      </c>
      <c r="T13" s="55">
        <f>SUM(T14:T25)</f>
        <v>19</v>
      </c>
      <c r="U13" s="55">
        <f>SUM(U14:U25)</f>
        <v>22</v>
      </c>
      <c r="V13" s="55">
        <f>SUM(V14:V25)</f>
        <v>23</v>
      </c>
      <c r="W13" s="55">
        <f>SUM(W14:W25)</f>
        <v>15</v>
      </c>
      <c r="X13" s="55">
        <f>SUM(X14:X25)</f>
        <v>16</v>
      </c>
      <c r="Y13" s="55">
        <f>SUM(Y14:Y25)</f>
        <v>20</v>
      </c>
      <c r="Z13" s="55">
        <f>SUM(Z14:Z25)</f>
        <v>18</v>
      </c>
      <c r="AA13" s="55">
        <f>SUM(AA14:AA25)</f>
        <v>18</v>
      </c>
      <c r="AB13" s="55">
        <f>SUM(AB14:AB25)</f>
        <v>19</v>
      </c>
      <c r="AC13" s="55">
        <f>SUM(AC14:AC25)</f>
        <v>0</v>
      </c>
      <c r="AD13" s="55">
        <f>SUM(AD14:AD25)</f>
        <v>439</v>
      </c>
      <c r="AE13" s="55">
        <f>SUM(AE14:AE25)</f>
        <v>23</v>
      </c>
      <c r="AF13" s="55">
        <f>SUM(AF14:AF25)</f>
        <v>23</v>
      </c>
      <c r="AG13" s="55">
        <f>SUM(AG14:AG25)</f>
        <v>19</v>
      </c>
      <c r="AH13" s="55">
        <f>SUM(AH14:AH25)</f>
        <v>20</v>
      </c>
      <c r="AI13" s="55">
        <f>SUM(AI14:AI25)</f>
        <v>20</v>
      </c>
      <c r="AJ13" s="55">
        <f>SUM(AJ14:AJ25)</f>
        <v>20</v>
      </c>
      <c r="AK13" s="55">
        <f>SUM(AK14:AK25)</f>
        <v>17</v>
      </c>
      <c r="AL13" s="55">
        <f>SUM(AL14:AL25)</f>
        <v>19</v>
      </c>
      <c r="AM13" s="55">
        <f>SUM(AM14:AM25)</f>
        <v>345</v>
      </c>
      <c r="AN13" s="55">
        <f>SUM(AN14:AN25)</f>
        <v>24</v>
      </c>
      <c r="AO13" s="55">
        <f>SUM(AO14:AO25)</f>
        <v>22</v>
      </c>
      <c r="AP13" s="55">
        <f>SUM(AP14:AP25)</f>
        <v>16</v>
      </c>
      <c r="AQ13" s="55">
        <f>SUM(AQ14:AQ25)</f>
        <v>17</v>
      </c>
      <c r="AR13" s="55">
        <f>SUM(AR14:AR25)</f>
        <v>18</v>
      </c>
      <c r="AS13" s="55">
        <f>SUM(AS14:AS25)</f>
        <v>16</v>
      </c>
      <c r="AT13" s="55">
        <f>SUM(AT14:AT25)</f>
        <v>13</v>
      </c>
      <c r="AU13" s="55">
        <f>SUM(AU14:AU25)</f>
        <v>13</v>
      </c>
      <c r="AV13" s="55">
        <f>SUM(AV14:AV25)</f>
        <v>13</v>
      </c>
      <c r="AW13" s="55">
        <f>SUM(AW14:AW25)</f>
        <v>10</v>
      </c>
      <c r="AX13" s="55">
        <f>SUM(AX14:AX25)</f>
        <v>5</v>
      </c>
      <c r="AY13" s="55">
        <f>SUM(AY14:AY25)</f>
        <v>3</v>
      </c>
      <c r="AZ13" s="55">
        <f>SUM(AZ14:AZ25)</f>
        <v>0</v>
      </c>
      <c r="BA13" s="55">
        <f>SUM(BA14:BA25)</f>
        <v>340</v>
      </c>
      <c r="BB13" s="55">
        <f aca="true" t="shared" si="1" ref="AW13:BU13">SUM(BB15:BB25)</f>
        <v>0</v>
      </c>
      <c r="BC13" s="55">
        <f t="shared" si="1"/>
        <v>0</v>
      </c>
      <c r="BD13" s="55">
        <f t="shared" si="1"/>
        <v>0</v>
      </c>
      <c r="BE13" s="55">
        <f t="shared" si="1"/>
        <v>0</v>
      </c>
      <c r="BF13" s="55">
        <f t="shared" si="1"/>
        <v>0</v>
      </c>
      <c r="BG13" s="55">
        <f t="shared" si="1"/>
        <v>0</v>
      </c>
      <c r="BH13" s="55">
        <f t="shared" si="1"/>
        <v>0</v>
      </c>
      <c r="BI13" s="55">
        <f t="shared" si="1"/>
        <v>0</v>
      </c>
      <c r="BJ13" s="55">
        <f t="shared" si="1"/>
        <v>0</v>
      </c>
      <c r="BK13" s="55">
        <f t="shared" si="1"/>
        <v>0</v>
      </c>
      <c r="BL13" s="55">
        <f t="shared" si="1"/>
        <v>0</v>
      </c>
      <c r="BM13" s="55">
        <f t="shared" si="1"/>
        <v>0</v>
      </c>
      <c r="BN13" s="55">
        <f t="shared" si="1"/>
        <v>0</v>
      </c>
      <c r="BO13" s="55">
        <f t="shared" si="1"/>
        <v>0</v>
      </c>
      <c r="BP13" s="55">
        <f t="shared" si="1"/>
        <v>0</v>
      </c>
      <c r="BQ13" s="55">
        <f t="shared" si="1"/>
        <v>0</v>
      </c>
      <c r="BR13" s="55">
        <f t="shared" si="1"/>
        <v>0</v>
      </c>
      <c r="BS13" s="55">
        <f t="shared" si="1"/>
        <v>0</v>
      </c>
      <c r="BT13" s="55">
        <f t="shared" si="1"/>
        <v>0</v>
      </c>
      <c r="BU13" s="55">
        <f t="shared" si="1"/>
        <v>0</v>
      </c>
      <c r="BV13" s="55"/>
      <c r="BW13" s="115"/>
      <c r="BY13" s="14"/>
    </row>
    <row r="14" spans="1:77" ht="26.25" customHeight="1" thickBot="1">
      <c r="A14" s="130" t="s">
        <v>170</v>
      </c>
      <c r="B14" s="236" t="s">
        <v>54</v>
      </c>
      <c r="C14" s="162" t="s">
        <v>185</v>
      </c>
      <c r="D14" s="134">
        <v>224</v>
      </c>
      <c r="E14" s="134">
        <v>75</v>
      </c>
      <c r="F14" s="55">
        <v>149</v>
      </c>
      <c r="G14" s="51">
        <v>89</v>
      </c>
      <c r="H14" s="154">
        <v>70</v>
      </c>
      <c r="I14" s="51">
        <v>2</v>
      </c>
      <c r="J14" s="51">
        <v>2</v>
      </c>
      <c r="K14" s="51">
        <v>2</v>
      </c>
      <c r="L14" s="51">
        <v>2</v>
      </c>
      <c r="M14" s="51">
        <v>2</v>
      </c>
      <c r="N14" s="51">
        <v>2</v>
      </c>
      <c r="O14" s="90">
        <v>2</v>
      </c>
      <c r="P14" s="90">
        <v>2</v>
      </c>
      <c r="Q14" s="113">
        <f>I14*$I$8+J14*$J$8+K14*$K$8+L14*$L$8+M14*$M$8+N14*$N$8+O14*$O$8+P14*$P$8</f>
        <v>34</v>
      </c>
      <c r="R14" s="90">
        <v>2</v>
      </c>
      <c r="S14" s="90">
        <v>2</v>
      </c>
      <c r="T14" s="90">
        <v>2</v>
      </c>
      <c r="U14" s="90">
        <v>2</v>
      </c>
      <c r="V14" s="90">
        <v>2</v>
      </c>
      <c r="W14" s="90">
        <v>1</v>
      </c>
      <c r="X14" s="90">
        <v>1</v>
      </c>
      <c r="Y14" s="90">
        <v>1</v>
      </c>
      <c r="Z14" s="90">
        <v>2</v>
      </c>
      <c r="AA14" s="90">
        <v>1</v>
      </c>
      <c r="AB14" s="156">
        <v>2</v>
      </c>
      <c r="AC14" s="90"/>
      <c r="AD14" s="113">
        <f>R14*$R$8+S14*$S$8+T14*$T$8+U14*$U$8+V14*$V$8+W14*$W$8+X14*$X$8+Y14*$Y$8+Z14*$Z$8+AA14*$AA$8+AB14*$AB$8</f>
        <v>38</v>
      </c>
      <c r="AE14" s="90">
        <v>2</v>
      </c>
      <c r="AF14" s="90">
        <v>2</v>
      </c>
      <c r="AG14" s="90">
        <v>2</v>
      </c>
      <c r="AH14" s="90">
        <v>2</v>
      </c>
      <c r="AI14" s="90">
        <v>2</v>
      </c>
      <c r="AJ14" s="90">
        <v>2</v>
      </c>
      <c r="AK14" s="90">
        <v>2</v>
      </c>
      <c r="AL14" s="90">
        <v>2</v>
      </c>
      <c r="AM14" s="113">
        <f>AE14*$AE$8+AF14*$AF$8+AG14*$AG$8+AH14*$AH$8+AI14*$AI$8+AJ14*$AJ$8+AK14*$AK$8+AL14*$AL$8</f>
        <v>34</v>
      </c>
      <c r="AN14" s="90">
        <v>2</v>
      </c>
      <c r="AO14" s="90">
        <v>2</v>
      </c>
      <c r="AP14" s="90">
        <v>2</v>
      </c>
      <c r="AQ14" s="90">
        <v>2</v>
      </c>
      <c r="AR14" s="90">
        <v>2</v>
      </c>
      <c r="AS14" s="90">
        <v>2</v>
      </c>
      <c r="AT14" s="90">
        <v>2</v>
      </c>
      <c r="AU14" s="90">
        <v>2</v>
      </c>
      <c r="AV14" s="90">
        <v>2</v>
      </c>
      <c r="AW14" s="90">
        <v>2</v>
      </c>
      <c r="AX14" s="90">
        <v>2</v>
      </c>
      <c r="AY14" s="159">
        <v>1</v>
      </c>
      <c r="AZ14" s="90"/>
      <c r="BA14" s="113">
        <f>AN14*$AN$8+AO14*$AO$8+AP14*$AP$8+AQ14*$AQ$8+AR14*$AR$8+AS14*$AS$8+AT14*$AT$8+AU14*$AU$8+AV14*$AV$8+AW14*$AW$8+AX14*$AX$8+AY14*$AY$8</f>
        <v>43</v>
      </c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115"/>
      <c r="BY14" s="14"/>
    </row>
    <row r="15" spans="1:77" ht="16.5" thickBot="1">
      <c r="A15" s="130" t="s">
        <v>174</v>
      </c>
      <c r="B15" s="22" t="s">
        <v>59</v>
      </c>
      <c r="C15" s="162" t="s">
        <v>215</v>
      </c>
      <c r="D15" s="134">
        <v>257</v>
      </c>
      <c r="E15" s="134">
        <v>77</v>
      </c>
      <c r="F15" s="55">
        <v>153</v>
      </c>
      <c r="G15" s="51">
        <v>101</v>
      </c>
      <c r="H15" s="154">
        <v>70</v>
      </c>
      <c r="I15" s="51">
        <v>2</v>
      </c>
      <c r="J15" s="51">
        <v>2</v>
      </c>
      <c r="K15" s="51">
        <v>3</v>
      </c>
      <c r="L15" s="51">
        <v>2</v>
      </c>
      <c r="M15" s="51">
        <v>3</v>
      </c>
      <c r="N15" s="51">
        <v>2</v>
      </c>
      <c r="O15" s="90">
        <v>2</v>
      </c>
      <c r="P15" s="90">
        <v>2</v>
      </c>
      <c r="Q15" s="113">
        <f>I15*$I$8+J15*$J$8+K15*$K$8+L15*$L$8+M15*$M$8+N15*$N$8+O15*$O$8+P15*$P$8</f>
        <v>39</v>
      </c>
      <c r="R15" s="90">
        <v>3</v>
      </c>
      <c r="S15" s="90">
        <v>2</v>
      </c>
      <c r="T15" s="90">
        <v>2</v>
      </c>
      <c r="U15" s="90">
        <v>2</v>
      </c>
      <c r="V15" s="90">
        <v>3</v>
      </c>
      <c r="W15" s="90">
        <v>2</v>
      </c>
      <c r="X15" s="90">
        <v>2</v>
      </c>
      <c r="Y15" s="90">
        <v>2</v>
      </c>
      <c r="Z15" s="90">
        <v>2</v>
      </c>
      <c r="AA15" s="90">
        <v>2</v>
      </c>
      <c r="AB15" s="156">
        <v>1</v>
      </c>
      <c r="AC15" s="90"/>
      <c r="AD15" s="113">
        <f>R15*$R$8+S15*$S$8+T15*$T$8+U15*$U$8+V15*$V$8+W15*$W$8+X15*$X$8+Y15*$Y$8+Z15*$Z$8+AA15*$AA$8+AB15*$AB$8</f>
        <v>50</v>
      </c>
      <c r="AE15" s="90">
        <v>3</v>
      </c>
      <c r="AF15" s="90">
        <v>3</v>
      </c>
      <c r="AG15" s="90">
        <v>2</v>
      </c>
      <c r="AH15" s="90">
        <v>2</v>
      </c>
      <c r="AI15" s="90">
        <v>2</v>
      </c>
      <c r="AJ15" s="90">
        <v>3</v>
      </c>
      <c r="AK15" s="90">
        <v>2</v>
      </c>
      <c r="AL15" s="90">
        <v>3</v>
      </c>
      <c r="AM15" s="113">
        <f>AE15*$AE$8+AF15*$AF$8+AG15*$AG$8+AH15*$AH$8+AI15*$AI$8+AJ15*$AJ$8+AK15*$AK$8+AL15*$AL$8</f>
        <v>43</v>
      </c>
      <c r="AN15" s="90">
        <v>3</v>
      </c>
      <c r="AO15" s="90">
        <v>3</v>
      </c>
      <c r="AP15" s="90">
        <v>1</v>
      </c>
      <c r="AQ15" s="90">
        <v>1</v>
      </c>
      <c r="AR15" s="90">
        <v>3</v>
      </c>
      <c r="AS15" s="90">
        <v>2</v>
      </c>
      <c r="AT15" s="90">
        <v>1</v>
      </c>
      <c r="AU15" s="90">
        <v>1</v>
      </c>
      <c r="AV15" s="90">
        <v>1</v>
      </c>
      <c r="AW15" s="90">
        <v>1</v>
      </c>
      <c r="AX15" s="90">
        <v>1</v>
      </c>
      <c r="AY15" s="159">
        <v>1</v>
      </c>
      <c r="AZ15" s="90"/>
      <c r="BA15" s="113">
        <f>AN15*$AN$8+AO15*$AO$8+AP15*$AP$8+AQ15*$AQ$8+AR15*$AR$8+AS15*$AS$8+AT15*$AT$8+AU15*$AU$8+AV15*$AV$8+AW15*$AW$8+AX15*$AX$8+AY15*$AY$8</f>
        <v>39</v>
      </c>
      <c r="BB15" s="90"/>
      <c r="BC15" s="90"/>
      <c r="BD15" s="90"/>
      <c r="BE15" s="90"/>
      <c r="BF15" s="90"/>
      <c r="BG15" s="90"/>
      <c r="BH15" s="90"/>
      <c r="BI15" s="113">
        <f aca="true" t="shared" si="2" ref="BI15:BI30">BB15*$BB$8+BC15*$BC$8+BD15*$BD$8+BE15*$BE$8+BF15*$BF$8+BG15*$BG$8+BH15*$BH$8</f>
        <v>0</v>
      </c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113">
        <f>BJ15*$BJ$8+BK15*$BK$8+BL15*$BL$8+BM15*$BM$8+BN15*$BN$8+BP15*$BP$8+BQ15*$BQ$8+BR15*$BR$8+BS15*$BS$8+BT15*$BT$8</f>
        <v>0</v>
      </c>
      <c r="BV15" s="90"/>
      <c r="BW15" s="117">
        <f>Q14+AD14+AM14+BA14+BI15+BU15</f>
        <v>149</v>
      </c>
      <c r="BY15" s="25"/>
    </row>
    <row r="16" spans="1:77" ht="16.5" thickBot="1">
      <c r="A16" s="130" t="s">
        <v>175</v>
      </c>
      <c r="B16" s="22" t="s">
        <v>60</v>
      </c>
      <c r="C16" s="36" t="s">
        <v>186</v>
      </c>
      <c r="D16" s="51">
        <v>257</v>
      </c>
      <c r="E16" s="134">
        <f aca="true" t="shared" si="3" ref="E16:E77">0.5*F16</f>
        <v>85.5</v>
      </c>
      <c r="F16" s="55">
        <v>171</v>
      </c>
      <c r="G16" s="51">
        <f t="shared" si="0"/>
        <v>0</v>
      </c>
      <c r="H16" s="154">
        <v>171</v>
      </c>
      <c r="I16" s="51">
        <v>2</v>
      </c>
      <c r="J16" s="51">
        <v>2</v>
      </c>
      <c r="K16" s="51">
        <v>3</v>
      </c>
      <c r="L16" s="51">
        <v>3</v>
      </c>
      <c r="M16" s="51">
        <v>3</v>
      </c>
      <c r="N16" s="51">
        <v>1</v>
      </c>
      <c r="O16" s="51">
        <v>1</v>
      </c>
      <c r="P16" s="51">
        <v>3</v>
      </c>
      <c r="Q16" s="113">
        <f aca="true" t="shared" si="4" ref="Q16:Q77">I16*$I$8+J16*$J$8+K16*$K$8+L16*$L$8+M16*$M$8+N16*$N$8+O16*$O$8+P16*$P$8</f>
        <v>36</v>
      </c>
      <c r="R16" s="90">
        <v>2</v>
      </c>
      <c r="S16" s="90">
        <v>3</v>
      </c>
      <c r="T16" s="90">
        <v>3</v>
      </c>
      <c r="U16" s="90">
        <v>3</v>
      </c>
      <c r="V16" s="90">
        <v>3</v>
      </c>
      <c r="W16" s="90">
        <v>1</v>
      </c>
      <c r="X16" s="90">
        <v>2</v>
      </c>
      <c r="Y16" s="90">
        <v>3</v>
      </c>
      <c r="Z16" s="90">
        <v>2</v>
      </c>
      <c r="AA16" s="90">
        <v>3</v>
      </c>
      <c r="AB16" s="156">
        <v>4</v>
      </c>
      <c r="AC16" s="90"/>
      <c r="AD16" s="113">
        <f aca="true" t="shared" si="5" ref="AD16:AD77">R16*$R$8+S16*$S$8+T16*$T$8+U16*$U$8+V16*$V$8+W16*$W$8+X16*$X$8+Y16*$Y$8+Z16*$Z$8+AA16*$AA$8+AB16*$AB$8</f>
        <v>56</v>
      </c>
      <c r="AE16" s="90">
        <v>3</v>
      </c>
      <c r="AF16" s="90">
        <v>3</v>
      </c>
      <c r="AG16" s="90">
        <v>2</v>
      </c>
      <c r="AH16" s="90">
        <v>3</v>
      </c>
      <c r="AI16" s="90">
        <v>3</v>
      </c>
      <c r="AJ16" s="90">
        <v>2</v>
      </c>
      <c r="AK16" s="90">
        <v>2</v>
      </c>
      <c r="AL16" s="90">
        <v>2</v>
      </c>
      <c r="AM16" s="113">
        <f aca="true" t="shared" si="6" ref="AM16:AM77">AE16*$AE$8+AF16*$AF$8+AG16*$AG$8+AH16*$AH$8+AI16*$AI$8+AJ16*$AJ$8+AK16*$AK$8+AL16*$AL$8</f>
        <v>42</v>
      </c>
      <c r="AN16" s="90">
        <v>3</v>
      </c>
      <c r="AO16" s="90">
        <v>4</v>
      </c>
      <c r="AP16" s="90">
        <v>1</v>
      </c>
      <c r="AQ16" s="90">
        <v>2</v>
      </c>
      <c r="AR16" s="90">
        <v>2</v>
      </c>
      <c r="AS16" s="90">
        <v>1</v>
      </c>
      <c r="AT16" s="90">
        <v>2</v>
      </c>
      <c r="AU16" s="90">
        <v>2</v>
      </c>
      <c r="AV16" s="156">
        <v>2</v>
      </c>
      <c r="AW16" s="90"/>
      <c r="AX16" s="90"/>
      <c r="AY16" s="90"/>
      <c r="AZ16" s="90"/>
      <c r="BA16" s="113">
        <f aca="true" t="shared" si="7" ref="BA16:BA77">AN16*$AN$8+AO16*$AO$8+AP16*$AP$8+AQ16*$AQ$8+AR16*$AR$8+AS16*$AS$8+AT16*$AT$8+AU16*$AU$8+AV16*$AV$8+AW16*$AW$8+AX16*$AX$8+AY16*$AY$8</f>
        <v>37</v>
      </c>
      <c r="BB16" s="90"/>
      <c r="BC16" s="90"/>
      <c r="BD16" s="90"/>
      <c r="BE16" s="90"/>
      <c r="BF16" s="90"/>
      <c r="BG16" s="90"/>
      <c r="BH16" s="90"/>
      <c r="BI16" s="113">
        <f t="shared" si="2"/>
        <v>0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113">
        <f aca="true" t="shared" si="8" ref="BU16:BU77">BJ16*$BJ$8+BK16*$BK$8+BL16*$BL$8+BM16*$BM$8+BN16*$BN$8+BP16*$BP$8+BQ16*$BQ$8+BR16*$BR$8+BS16*$BS$8+BT16*$BT$8</f>
        <v>0</v>
      </c>
      <c r="BV16" s="90"/>
      <c r="BW16" s="117">
        <f aca="true" t="shared" si="9" ref="BW16:BW30">Q16+AD16+AM16+BA16+BI16+BU16</f>
        <v>171</v>
      </c>
      <c r="BY16" s="25"/>
    </row>
    <row r="17" spans="1:77" ht="16.5" thickBot="1">
      <c r="A17" s="130" t="s">
        <v>176</v>
      </c>
      <c r="B17" s="22" t="s">
        <v>61</v>
      </c>
      <c r="C17" s="36" t="s">
        <v>187</v>
      </c>
      <c r="D17" s="51">
        <f aca="true" t="shared" si="10" ref="D17:D77">E17+F17</f>
        <v>300</v>
      </c>
      <c r="E17" s="134">
        <f t="shared" si="3"/>
        <v>100</v>
      </c>
      <c r="F17" s="55">
        <v>200</v>
      </c>
      <c r="G17" s="51">
        <f t="shared" si="0"/>
        <v>183</v>
      </c>
      <c r="H17" s="154">
        <v>17</v>
      </c>
      <c r="I17" s="51">
        <v>2</v>
      </c>
      <c r="J17" s="51">
        <v>3</v>
      </c>
      <c r="K17" s="51">
        <v>4</v>
      </c>
      <c r="L17" s="51">
        <v>2</v>
      </c>
      <c r="M17" s="51">
        <v>3</v>
      </c>
      <c r="N17" s="51">
        <v>2</v>
      </c>
      <c r="O17" s="90">
        <v>3</v>
      </c>
      <c r="P17" s="90">
        <v>2</v>
      </c>
      <c r="Q17" s="113">
        <f t="shared" si="4"/>
        <v>46</v>
      </c>
      <c r="R17" s="90">
        <v>2</v>
      </c>
      <c r="S17" s="90">
        <v>4</v>
      </c>
      <c r="T17" s="90">
        <v>2</v>
      </c>
      <c r="U17" s="90">
        <v>3</v>
      </c>
      <c r="V17" s="90">
        <v>3</v>
      </c>
      <c r="W17" s="90">
        <v>2</v>
      </c>
      <c r="X17" s="90">
        <v>2</v>
      </c>
      <c r="Y17" s="90">
        <v>3</v>
      </c>
      <c r="Z17" s="90">
        <v>3</v>
      </c>
      <c r="AA17" s="90">
        <v>3</v>
      </c>
      <c r="AB17" s="90">
        <v>1</v>
      </c>
      <c r="AC17" s="90"/>
      <c r="AD17" s="113">
        <f t="shared" si="5"/>
        <v>58</v>
      </c>
      <c r="AE17" s="90">
        <v>3</v>
      </c>
      <c r="AF17" s="90">
        <v>3</v>
      </c>
      <c r="AG17" s="90">
        <v>2</v>
      </c>
      <c r="AH17" s="90">
        <v>2</v>
      </c>
      <c r="AI17" s="90">
        <v>3</v>
      </c>
      <c r="AJ17" s="90">
        <v>3</v>
      </c>
      <c r="AK17" s="90">
        <v>2</v>
      </c>
      <c r="AL17" s="90">
        <v>2</v>
      </c>
      <c r="AM17" s="113">
        <f t="shared" si="6"/>
        <v>44</v>
      </c>
      <c r="AN17" s="90">
        <v>3</v>
      </c>
      <c r="AO17" s="90">
        <v>2</v>
      </c>
      <c r="AP17" s="90">
        <v>3</v>
      </c>
      <c r="AQ17" s="90">
        <v>2</v>
      </c>
      <c r="AR17" s="90">
        <v>3</v>
      </c>
      <c r="AS17" s="90">
        <v>4</v>
      </c>
      <c r="AT17" s="90">
        <v>2</v>
      </c>
      <c r="AU17" s="90">
        <v>2</v>
      </c>
      <c r="AV17" s="90">
        <v>2</v>
      </c>
      <c r="AW17" s="156">
        <v>2</v>
      </c>
      <c r="AX17" s="90"/>
      <c r="AY17" s="90"/>
      <c r="AZ17" s="90"/>
      <c r="BA17" s="113">
        <f t="shared" si="7"/>
        <v>52</v>
      </c>
      <c r="BB17" s="90"/>
      <c r="BC17" s="90"/>
      <c r="BD17" s="90"/>
      <c r="BE17" s="90"/>
      <c r="BF17" s="90"/>
      <c r="BG17" s="90"/>
      <c r="BH17" s="90"/>
      <c r="BI17" s="113">
        <f t="shared" si="2"/>
        <v>0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113">
        <f t="shared" si="8"/>
        <v>0</v>
      </c>
      <c r="BV17" s="90"/>
      <c r="BW17" s="117">
        <f t="shared" si="9"/>
        <v>200</v>
      </c>
      <c r="BY17" s="25"/>
    </row>
    <row r="18" spans="1:77" ht="27" thickBot="1">
      <c r="A18" s="130" t="s">
        <v>177</v>
      </c>
      <c r="B18" s="22" t="s">
        <v>106</v>
      </c>
      <c r="C18" s="36" t="s">
        <v>187</v>
      </c>
      <c r="D18" s="51">
        <v>257</v>
      </c>
      <c r="E18" s="134">
        <f t="shared" si="3"/>
        <v>85.5</v>
      </c>
      <c r="F18" s="55">
        <v>171</v>
      </c>
      <c r="G18" s="51">
        <f t="shared" si="0"/>
        <v>160</v>
      </c>
      <c r="H18" s="154">
        <v>11</v>
      </c>
      <c r="I18" s="51">
        <v>3</v>
      </c>
      <c r="J18" s="51">
        <v>2</v>
      </c>
      <c r="K18" s="51">
        <v>2</v>
      </c>
      <c r="L18" s="51">
        <v>3</v>
      </c>
      <c r="M18" s="51">
        <v>3</v>
      </c>
      <c r="N18" s="51">
        <v>2</v>
      </c>
      <c r="O18" s="90">
        <v>2</v>
      </c>
      <c r="P18" s="90">
        <v>1</v>
      </c>
      <c r="Q18" s="113">
        <f t="shared" si="4"/>
        <v>39</v>
      </c>
      <c r="R18" s="90">
        <v>3</v>
      </c>
      <c r="S18" s="90">
        <v>3</v>
      </c>
      <c r="T18" s="90">
        <v>2</v>
      </c>
      <c r="U18" s="90">
        <v>3</v>
      </c>
      <c r="V18" s="90">
        <v>2</v>
      </c>
      <c r="W18" s="90">
        <v>1</v>
      </c>
      <c r="X18" s="90">
        <v>1</v>
      </c>
      <c r="Y18" s="90">
        <v>2</v>
      </c>
      <c r="Z18" s="90">
        <v>2</v>
      </c>
      <c r="AA18" s="90">
        <v>1</v>
      </c>
      <c r="AB18" s="90">
        <v>1</v>
      </c>
      <c r="AC18" s="90"/>
      <c r="AD18" s="113">
        <f t="shared" si="5"/>
        <v>44</v>
      </c>
      <c r="AE18" s="90">
        <v>3</v>
      </c>
      <c r="AF18" s="90">
        <v>3</v>
      </c>
      <c r="AG18" s="90">
        <v>3</v>
      </c>
      <c r="AH18" s="90">
        <v>2</v>
      </c>
      <c r="AI18" s="90">
        <v>2</v>
      </c>
      <c r="AJ18" s="90">
        <v>2</v>
      </c>
      <c r="AK18" s="90">
        <v>2</v>
      </c>
      <c r="AL18" s="90">
        <v>2</v>
      </c>
      <c r="AM18" s="113">
        <f t="shared" si="6"/>
        <v>42</v>
      </c>
      <c r="AN18" s="90">
        <v>3</v>
      </c>
      <c r="AO18" s="90">
        <v>2</v>
      </c>
      <c r="AP18" s="90">
        <v>3</v>
      </c>
      <c r="AQ18" s="90">
        <v>2</v>
      </c>
      <c r="AR18" s="90">
        <v>2</v>
      </c>
      <c r="AS18" s="90">
        <v>2</v>
      </c>
      <c r="AT18" s="90">
        <v>2</v>
      </c>
      <c r="AU18" s="90">
        <v>1</v>
      </c>
      <c r="AV18" s="90">
        <v>2</v>
      </c>
      <c r="AW18" s="90">
        <v>2</v>
      </c>
      <c r="AX18" s="238">
        <v>1</v>
      </c>
      <c r="AY18" s="156">
        <v>1</v>
      </c>
      <c r="AZ18" s="90"/>
      <c r="BA18" s="113">
        <f t="shared" si="7"/>
        <v>46</v>
      </c>
      <c r="BB18" s="90"/>
      <c r="BC18" s="90"/>
      <c r="BD18" s="90"/>
      <c r="BE18" s="90"/>
      <c r="BF18" s="90"/>
      <c r="BG18" s="90"/>
      <c r="BH18" s="90"/>
      <c r="BI18" s="113">
        <f t="shared" si="2"/>
        <v>0</v>
      </c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113">
        <f t="shared" si="8"/>
        <v>0</v>
      </c>
      <c r="BV18" s="90"/>
      <c r="BW18" s="117">
        <f t="shared" si="9"/>
        <v>171</v>
      </c>
      <c r="BY18" s="25"/>
    </row>
    <row r="19" spans="1:77" ht="16.5" thickBot="1">
      <c r="A19" s="130" t="s">
        <v>178</v>
      </c>
      <c r="B19" s="22" t="s">
        <v>216</v>
      </c>
      <c r="C19" s="36" t="s">
        <v>187</v>
      </c>
      <c r="D19" s="51">
        <v>52</v>
      </c>
      <c r="E19" s="134">
        <v>16</v>
      </c>
      <c r="F19" s="55">
        <v>36</v>
      </c>
      <c r="G19" s="51">
        <v>20</v>
      </c>
      <c r="H19" s="154">
        <v>16</v>
      </c>
      <c r="I19" s="51"/>
      <c r="J19" s="51"/>
      <c r="K19" s="51"/>
      <c r="L19" s="51"/>
      <c r="M19" s="51"/>
      <c r="N19" s="51"/>
      <c r="O19" s="90"/>
      <c r="P19" s="90"/>
      <c r="Q19" s="113">
        <v>0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113">
        <v>0</v>
      </c>
      <c r="AE19" s="90">
        <v>1</v>
      </c>
      <c r="AF19" s="90">
        <v>1</v>
      </c>
      <c r="AG19" s="90">
        <v>1</v>
      </c>
      <c r="AH19" s="90">
        <v>1</v>
      </c>
      <c r="AI19" s="90">
        <v>1</v>
      </c>
      <c r="AJ19" s="90">
        <v>1</v>
      </c>
      <c r="AK19" s="90">
        <v>1</v>
      </c>
      <c r="AL19" s="90">
        <v>1</v>
      </c>
      <c r="AM19" s="113">
        <v>17</v>
      </c>
      <c r="AN19" s="90">
        <v>1</v>
      </c>
      <c r="AO19" s="90">
        <v>1</v>
      </c>
      <c r="AP19" s="90">
        <v>1</v>
      </c>
      <c r="AQ19" s="90">
        <v>1</v>
      </c>
      <c r="AR19" s="90">
        <v>1</v>
      </c>
      <c r="AS19" s="90">
        <v>1</v>
      </c>
      <c r="AT19" s="90">
        <v>1</v>
      </c>
      <c r="AU19" s="90">
        <v>1</v>
      </c>
      <c r="AV19" s="90">
        <v>1</v>
      </c>
      <c r="AW19" s="237">
        <v>1</v>
      </c>
      <c r="AX19" s="240"/>
      <c r="AZ19" s="90"/>
      <c r="BA19" s="113">
        <v>19</v>
      </c>
      <c r="BB19" s="90"/>
      <c r="BC19" s="90"/>
      <c r="BD19" s="90"/>
      <c r="BE19" s="90"/>
      <c r="BF19" s="90"/>
      <c r="BG19" s="90"/>
      <c r="BH19" s="90"/>
      <c r="BI19" s="113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113"/>
      <c r="BV19" s="90"/>
      <c r="BW19" s="117"/>
      <c r="BY19" s="25"/>
    </row>
    <row r="20" spans="1:77" ht="26.25" customHeight="1" thickBot="1">
      <c r="A20" s="130" t="s">
        <v>179</v>
      </c>
      <c r="B20" s="22" t="s">
        <v>66</v>
      </c>
      <c r="C20" s="36" t="s">
        <v>199</v>
      </c>
      <c r="D20" s="51">
        <f t="shared" si="10"/>
        <v>216</v>
      </c>
      <c r="E20" s="134">
        <f t="shared" si="3"/>
        <v>72</v>
      </c>
      <c r="F20" s="55">
        <v>144</v>
      </c>
      <c r="G20" s="51">
        <f t="shared" si="0"/>
        <v>125</v>
      </c>
      <c r="H20" s="154">
        <v>19</v>
      </c>
      <c r="I20" s="51">
        <v>2</v>
      </c>
      <c r="J20" s="51">
        <v>2</v>
      </c>
      <c r="K20" s="51">
        <v>2</v>
      </c>
      <c r="L20" s="51">
        <v>2</v>
      </c>
      <c r="M20" s="51">
        <v>2</v>
      </c>
      <c r="N20" s="51">
        <v>2</v>
      </c>
      <c r="O20" s="90">
        <v>1</v>
      </c>
      <c r="P20" s="90">
        <v>1</v>
      </c>
      <c r="Q20" s="113">
        <f t="shared" si="4"/>
        <v>31</v>
      </c>
      <c r="R20" s="90">
        <v>2</v>
      </c>
      <c r="S20" s="90">
        <v>3</v>
      </c>
      <c r="T20" s="90">
        <v>1</v>
      </c>
      <c r="U20" s="90">
        <v>3</v>
      </c>
      <c r="V20" s="90">
        <v>2</v>
      </c>
      <c r="W20" s="90">
        <v>1</v>
      </c>
      <c r="X20" s="90">
        <v>2</v>
      </c>
      <c r="Y20" s="90">
        <v>2</v>
      </c>
      <c r="Z20" s="90">
        <v>1</v>
      </c>
      <c r="AA20" s="90">
        <v>1</v>
      </c>
      <c r="AB20" s="90">
        <v>1</v>
      </c>
      <c r="AC20" s="90"/>
      <c r="AD20" s="113">
        <f t="shared" si="5"/>
        <v>37</v>
      </c>
      <c r="AE20" s="90">
        <v>3</v>
      </c>
      <c r="AF20" s="90">
        <v>3</v>
      </c>
      <c r="AG20" s="90">
        <v>2</v>
      </c>
      <c r="AH20" s="90">
        <v>2</v>
      </c>
      <c r="AI20" s="90">
        <v>2</v>
      </c>
      <c r="AJ20" s="90">
        <v>2</v>
      </c>
      <c r="AK20" s="90">
        <v>1</v>
      </c>
      <c r="AL20" s="90">
        <v>2</v>
      </c>
      <c r="AM20" s="113">
        <f t="shared" si="6"/>
        <v>37</v>
      </c>
      <c r="AN20" s="90">
        <v>2</v>
      </c>
      <c r="AO20" s="90">
        <v>3</v>
      </c>
      <c r="AP20" s="90">
        <v>2</v>
      </c>
      <c r="AQ20" s="90">
        <v>2</v>
      </c>
      <c r="AR20" s="90">
        <v>2</v>
      </c>
      <c r="AS20" s="90">
        <v>2</v>
      </c>
      <c r="AT20" s="90">
        <v>1</v>
      </c>
      <c r="AU20" s="90">
        <v>2</v>
      </c>
      <c r="AV20" s="90">
        <v>1</v>
      </c>
      <c r="AW20" s="90">
        <v>2</v>
      </c>
      <c r="AX20" s="239">
        <v>1</v>
      </c>
      <c r="AY20" s="90"/>
      <c r="AZ20" s="90"/>
      <c r="BA20" s="113">
        <f t="shared" si="7"/>
        <v>39</v>
      </c>
      <c r="BB20" s="90"/>
      <c r="BC20" s="90"/>
      <c r="BD20" s="90"/>
      <c r="BE20" s="90"/>
      <c r="BF20" s="90"/>
      <c r="BG20" s="90"/>
      <c r="BH20" s="90"/>
      <c r="BI20" s="113">
        <f t="shared" si="2"/>
        <v>0</v>
      </c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113">
        <f t="shared" si="8"/>
        <v>0</v>
      </c>
      <c r="BV20" s="90"/>
      <c r="BW20" s="117">
        <f t="shared" si="9"/>
        <v>144</v>
      </c>
      <c r="BY20" s="25"/>
    </row>
    <row r="21" spans="1:77" ht="16.5" thickBot="1">
      <c r="A21" s="130" t="s">
        <v>180</v>
      </c>
      <c r="B21" s="22" t="s">
        <v>67</v>
      </c>
      <c r="C21" s="36" t="s">
        <v>210</v>
      </c>
      <c r="D21" s="51">
        <f t="shared" si="10"/>
        <v>117</v>
      </c>
      <c r="E21" s="134">
        <f t="shared" si="3"/>
        <v>39</v>
      </c>
      <c r="F21" s="55">
        <v>78</v>
      </c>
      <c r="G21" s="51">
        <f t="shared" si="0"/>
        <v>68</v>
      </c>
      <c r="H21" s="154">
        <v>10</v>
      </c>
      <c r="I21" s="51">
        <v>1</v>
      </c>
      <c r="J21" s="51">
        <v>1</v>
      </c>
      <c r="K21" s="51">
        <v>1</v>
      </c>
      <c r="L21" s="51">
        <v>2</v>
      </c>
      <c r="M21" s="51">
        <v>1</v>
      </c>
      <c r="N21" s="51">
        <v>1</v>
      </c>
      <c r="O21" s="90">
        <v>1</v>
      </c>
      <c r="P21" s="90">
        <v>1</v>
      </c>
      <c r="Q21" s="113">
        <f t="shared" si="4"/>
        <v>18</v>
      </c>
      <c r="R21" s="90">
        <v>1</v>
      </c>
      <c r="S21" s="90">
        <v>1</v>
      </c>
      <c r="T21" s="90">
        <v>1</v>
      </c>
      <c r="U21" s="90">
        <v>1</v>
      </c>
      <c r="V21" s="90">
        <v>2</v>
      </c>
      <c r="W21" s="90">
        <v>1</v>
      </c>
      <c r="X21" s="90">
        <v>1</v>
      </c>
      <c r="Y21" s="90">
        <v>1</v>
      </c>
      <c r="Z21" s="90">
        <v>1</v>
      </c>
      <c r="AA21" s="90">
        <v>1</v>
      </c>
      <c r="AB21" s="90">
        <v>2</v>
      </c>
      <c r="AC21" s="90"/>
      <c r="AD21" s="113">
        <f t="shared" si="5"/>
        <v>26</v>
      </c>
      <c r="AE21" s="90">
        <v>1</v>
      </c>
      <c r="AF21" s="90">
        <v>1</v>
      </c>
      <c r="AG21" s="90">
        <v>1</v>
      </c>
      <c r="AH21" s="90">
        <v>2</v>
      </c>
      <c r="AI21" s="90">
        <v>1</v>
      </c>
      <c r="AJ21" s="90">
        <v>1</v>
      </c>
      <c r="AK21" s="90">
        <v>1</v>
      </c>
      <c r="AL21" s="90">
        <v>1</v>
      </c>
      <c r="AM21" s="113">
        <f t="shared" si="6"/>
        <v>18</v>
      </c>
      <c r="AN21" s="90">
        <v>2</v>
      </c>
      <c r="AO21" s="90">
        <v>3</v>
      </c>
      <c r="AP21" s="90">
        <v>1</v>
      </c>
      <c r="AQ21" s="90">
        <v>1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113">
        <f t="shared" si="7"/>
        <v>16</v>
      </c>
      <c r="BB21" s="90"/>
      <c r="BC21" s="90"/>
      <c r="BD21" s="90"/>
      <c r="BE21" s="90"/>
      <c r="BF21" s="90"/>
      <c r="BG21" s="90"/>
      <c r="BH21" s="90"/>
      <c r="BI21" s="113">
        <f t="shared" si="2"/>
        <v>0</v>
      </c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113">
        <f t="shared" si="8"/>
        <v>0</v>
      </c>
      <c r="BV21" s="90"/>
      <c r="BW21" s="117">
        <f t="shared" si="9"/>
        <v>78</v>
      </c>
      <c r="BY21" s="25"/>
    </row>
    <row r="22" spans="1:77" ht="16.5" thickBot="1">
      <c r="A22" s="130" t="s">
        <v>181</v>
      </c>
      <c r="B22" s="22" t="s">
        <v>68</v>
      </c>
      <c r="C22" s="36" t="s">
        <v>200</v>
      </c>
      <c r="D22" s="51">
        <f>E22+F22</f>
        <v>108</v>
      </c>
      <c r="E22" s="134">
        <f>0.5*F22</f>
        <v>36</v>
      </c>
      <c r="F22" s="55">
        <v>72</v>
      </c>
      <c r="G22" s="51">
        <f t="shared" si="0"/>
        <v>-99</v>
      </c>
      <c r="H22" s="154">
        <v>171</v>
      </c>
      <c r="I22" s="51">
        <v>1</v>
      </c>
      <c r="J22" s="51">
        <v>1</v>
      </c>
      <c r="K22" s="51">
        <v>1</v>
      </c>
      <c r="L22" s="51">
        <v>1</v>
      </c>
      <c r="M22" s="51">
        <v>1</v>
      </c>
      <c r="N22" s="51">
        <v>1</v>
      </c>
      <c r="O22" s="51">
        <v>1</v>
      </c>
      <c r="P22" s="107">
        <v>1</v>
      </c>
      <c r="Q22" s="113">
        <f>I22*$I$8+J22*$J$8+K22*$K$8+L22*$L$8+M22*$M$8+N22*$N$8+O22*$O$8+P22*$P$8</f>
        <v>17</v>
      </c>
      <c r="R22" s="90">
        <v>1</v>
      </c>
      <c r="S22" s="90">
        <v>1</v>
      </c>
      <c r="T22" s="90">
        <v>1</v>
      </c>
      <c r="U22" s="90">
        <v>1</v>
      </c>
      <c r="V22" s="90">
        <v>2</v>
      </c>
      <c r="W22" s="90">
        <v>1</v>
      </c>
      <c r="X22" s="90">
        <v>1</v>
      </c>
      <c r="Y22" s="90">
        <v>1</v>
      </c>
      <c r="Z22" s="90">
        <v>1</v>
      </c>
      <c r="AA22" s="90">
        <v>1</v>
      </c>
      <c r="AB22" s="90">
        <v>1</v>
      </c>
      <c r="AC22" s="90"/>
      <c r="AD22" s="113">
        <f>R22*$R$8+S22*$S$8+T22*$T$8+U22*$U$8+V22*$V$8+W22*$W$8+X22*$X$8+Y22*$Y$8+Z22*$Z$8+AA22*$AA$8+AB22*$AB$8</f>
        <v>25</v>
      </c>
      <c r="AE22" s="90">
        <v>1</v>
      </c>
      <c r="AF22" s="90">
        <v>1</v>
      </c>
      <c r="AG22" s="90">
        <v>1</v>
      </c>
      <c r="AH22" s="90">
        <v>1</v>
      </c>
      <c r="AI22" s="90">
        <v>1</v>
      </c>
      <c r="AJ22" s="90">
        <v>1</v>
      </c>
      <c r="AK22" s="90">
        <v>1</v>
      </c>
      <c r="AL22" s="90">
        <v>1</v>
      </c>
      <c r="AM22" s="113">
        <f>AE22*$AE$8+AF22*$AF$8+AG22*$AG$8+AH22*$AH$8+AI22*$AI$8+AJ22*$AJ$8+AK22*$AK$8+AL22*$AL$8</f>
        <v>17</v>
      </c>
      <c r="AN22" s="90">
        <v>2</v>
      </c>
      <c r="AO22" s="90">
        <v>1</v>
      </c>
      <c r="AP22" s="90">
        <v>1</v>
      </c>
      <c r="AQ22" s="156">
        <v>2</v>
      </c>
      <c r="AR22" s="90"/>
      <c r="AS22" s="90"/>
      <c r="AT22" s="90"/>
      <c r="AU22" s="90"/>
      <c r="AV22" s="90"/>
      <c r="AW22" s="90"/>
      <c r="AX22" s="90"/>
      <c r="AY22" s="90"/>
      <c r="AZ22" s="90"/>
      <c r="BA22" s="113">
        <f t="shared" si="7"/>
        <v>13</v>
      </c>
      <c r="BB22" s="90"/>
      <c r="BC22" s="90"/>
      <c r="BD22" s="90"/>
      <c r="BE22" s="90"/>
      <c r="BF22" s="90"/>
      <c r="BG22" s="90"/>
      <c r="BH22" s="90"/>
      <c r="BI22" s="113">
        <f t="shared" si="2"/>
        <v>0</v>
      </c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113">
        <f>BJ22*$BJ$8+BK22*$BK$8+BL22*$BL$8+BM22*$BM$8+BN22*$BN$8+BP22*$BP$8+BQ22*$BQ$8+BR22*$BR$8+BS22*$BS$8+BT22*$BT$8</f>
        <v>0</v>
      </c>
      <c r="BV22" s="90"/>
      <c r="BW22" s="117">
        <f t="shared" si="9"/>
        <v>72</v>
      </c>
      <c r="BY22" s="25"/>
    </row>
    <row r="23" spans="1:77" ht="16.5" thickBot="1">
      <c r="A23" s="130" t="s">
        <v>182</v>
      </c>
      <c r="B23" s="131" t="s">
        <v>217</v>
      </c>
      <c r="C23" s="36" t="s">
        <v>197</v>
      </c>
      <c r="D23" s="51">
        <f>E23+F23</f>
        <v>54</v>
      </c>
      <c r="E23" s="134">
        <f>0.5*F23</f>
        <v>18</v>
      </c>
      <c r="F23" s="55">
        <v>36</v>
      </c>
      <c r="G23" s="51">
        <f t="shared" si="0"/>
        <v>15</v>
      </c>
      <c r="H23" s="154">
        <v>21</v>
      </c>
      <c r="I23" s="51"/>
      <c r="J23" s="51"/>
      <c r="K23" s="51"/>
      <c r="L23" s="51"/>
      <c r="M23" s="51"/>
      <c r="N23" s="51"/>
      <c r="O23" s="90"/>
      <c r="P23" s="90"/>
      <c r="Q23" s="113">
        <f>I23*$I$8+J23*$J$8+K23*$K$8+L23*$L$8+M23*$M$8+N23*$N$8+O23*$O$8+P23*$P$8</f>
        <v>0</v>
      </c>
      <c r="R23" s="90">
        <v>1</v>
      </c>
      <c r="S23" s="90">
        <v>2</v>
      </c>
      <c r="T23" s="90">
        <v>2</v>
      </c>
      <c r="U23" s="90">
        <v>1</v>
      </c>
      <c r="V23" s="90">
        <v>1</v>
      </c>
      <c r="W23" s="90">
        <v>2</v>
      </c>
      <c r="X23" s="90">
        <v>1</v>
      </c>
      <c r="Y23" s="90">
        <v>2</v>
      </c>
      <c r="Z23" s="90">
        <v>1</v>
      </c>
      <c r="AA23" s="90">
        <v>2</v>
      </c>
      <c r="AB23" s="158">
        <v>3</v>
      </c>
      <c r="AC23" s="90"/>
      <c r="AD23" s="113">
        <f>R23*$R$8+S23*$S$8+T23*$T$8+U23*$U$8+V23*$V$8+W23*$W$8+X23*$X$8+Y23*$Y$8+Z23*$Z$8+AA23*$AA$8+AB23*$AB$8</f>
        <v>36</v>
      </c>
      <c r="AE23" s="90"/>
      <c r="AF23" s="90"/>
      <c r="AG23" s="90"/>
      <c r="AH23" s="90"/>
      <c r="AI23" s="90"/>
      <c r="AJ23" s="90"/>
      <c r="AK23" s="90"/>
      <c r="AL23" s="90"/>
      <c r="AM23" s="113">
        <f>AE23*$AE$8+AF23*$AF$8+AG23*$AG$8+AH23*$AH$8+AI23*$AI$8+AJ23*$AJ$8+AK23*$AK$8+AL23*$AL$8</f>
        <v>0</v>
      </c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113">
        <f t="shared" si="7"/>
        <v>0</v>
      </c>
      <c r="BB23" s="90"/>
      <c r="BC23" s="90"/>
      <c r="BD23" s="90"/>
      <c r="BE23" s="90"/>
      <c r="BF23" s="90"/>
      <c r="BG23" s="90"/>
      <c r="BH23" s="90"/>
      <c r="BI23" s="113">
        <f t="shared" si="2"/>
        <v>0</v>
      </c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113">
        <f>BJ23*$BJ$8+BK23*$BK$8+BL23*$BL$8+BM23*$BM$8+BN23*$BN$8+BP23*$BP$8+BQ23*$BQ$8+BR23*$BR$8+BS23*$BS$8+BT23*$BT$8</f>
        <v>0</v>
      </c>
      <c r="BV23" s="90"/>
      <c r="BW23" s="117">
        <f t="shared" si="9"/>
        <v>36</v>
      </c>
      <c r="BY23" s="25"/>
    </row>
    <row r="24" spans="1:77" ht="27" thickBot="1">
      <c r="A24" s="130" t="s">
        <v>218</v>
      </c>
      <c r="B24" s="131" t="s">
        <v>171</v>
      </c>
      <c r="C24" s="36" t="s">
        <v>198</v>
      </c>
      <c r="D24" s="51">
        <f>E24+F24</f>
        <v>54</v>
      </c>
      <c r="E24" s="134">
        <f>0.5*F24</f>
        <v>18</v>
      </c>
      <c r="F24" s="55">
        <v>36</v>
      </c>
      <c r="G24" s="51">
        <f t="shared" si="0"/>
        <v>33</v>
      </c>
      <c r="H24" s="154">
        <v>3</v>
      </c>
      <c r="I24" s="51"/>
      <c r="J24" s="51"/>
      <c r="K24" s="51"/>
      <c r="L24" s="51"/>
      <c r="M24" s="51"/>
      <c r="N24" s="51"/>
      <c r="O24" s="90"/>
      <c r="P24" s="90"/>
      <c r="Q24" s="113">
        <f>I24*$I$8+J24*$J$8+K24*$K$8+L24*$L$8+M24*$M$8+N24*$N$8+O24*$O$8+P24*$P$8</f>
        <v>0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113">
        <f>R24*$R$8+S24*$S$8+T24*$T$8+U24*$U$8+V24*$V$8+W24*$W$8+X24*$X$8+Y24*$Y$8+Z24*$Z$8+AA24*$AA$8+AB24*$AB$8</f>
        <v>0</v>
      </c>
      <c r="AE24" s="90"/>
      <c r="AF24" s="90"/>
      <c r="AG24" s="90"/>
      <c r="AH24" s="90"/>
      <c r="AI24" s="90"/>
      <c r="AJ24" s="90"/>
      <c r="AK24" s="90"/>
      <c r="AL24" s="90"/>
      <c r="AM24" s="113">
        <f>AE24*$AE$8+AF24*$AF$8+AG24*$AG$8+AH24*$AH$8+AI24*$AI$8+AJ24*$AJ$8+AK24*$AK$8+AL24*$AL$8</f>
        <v>0</v>
      </c>
      <c r="AN24" s="90">
        <v>3</v>
      </c>
      <c r="AO24" s="90">
        <v>1</v>
      </c>
      <c r="AP24" s="90">
        <v>1</v>
      </c>
      <c r="AQ24" s="90">
        <v>2</v>
      </c>
      <c r="AR24" s="90">
        <v>3</v>
      </c>
      <c r="AS24" s="90">
        <v>2</v>
      </c>
      <c r="AT24" s="90">
        <v>2</v>
      </c>
      <c r="AU24" s="90">
        <v>2</v>
      </c>
      <c r="AV24" s="158">
        <v>2</v>
      </c>
      <c r="AW24" s="90"/>
      <c r="AX24" s="90"/>
      <c r="AY24" s="90"/>
      <c r="AZ24" s="90"/>
      <c r="BA24" s="113">
        <f t="shared" si="7"/>
        <v>36</v>
      </c>
      <c r="BB24" s="90"/>
      <c r="BC24" s="90"/>
      <c r="BD24" s="90"/>
      <c r="BE24" s="90"/>
      <c r="BF24" s="90"/>
      <c r="BG24" s="90"/>
      <c r="BH24" s="90"/>
      <c r="BI24" s="113">
        <f t="shared" si="2"/>
        <v>0</v>
      </c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113">
        <f>BJ24*$BJ$8+BK24*$BK$8+BL24*$BL$8+BM24*$BM$8+BN24*$BN$8+BP24*$BP$8+BQ24*$BQ$8+BR24*$BR$8+BS24*$BS$8+BT24*$BT$8</f>
        <v>0</v>
      </c>
      <c r="BV24" s="90"/>
      <c r="BW24" s="117">
        <f t="shared" si="9"/>
        <v>36</v>
      </c>
      <c r="BY24" s="25"/>
    </row>
    <row r="25" spans="1:77" ht="16.5" thickBot="1">
      <c r="A25" s="130" t="s">
        <v>219</v>
      </c>
      <c r="B25" s="22" t="s">
        <v>40</v>
      </c>
      <c r="C25" s="36" t="s">
        <v>188</v>
      </c>
      <c r="D25" s="51">
        <f>E25+F25</f>
        <v>256.5</v>
      </c>
      <c r="E25" s="134">
        <f>0.5*F25</f>
        <v>85.5</v>
      </c>
      <c r="F25" s="55">
        <v>171</v>
      </c>
      <c r="G25" s="51">
        <f t="shared" si="0"/>
        <v>168</v>
      </c>
      <c r="H25" s="154">
        <v>3</v>
      </c>
      <c r="I25" s="51">
        <v>3</v>
      </c>
      <c r="J25" s="51">
        <v>3</v>
      </c>
      <c r="K25" s="51">
        <v>3</v>
      </c>
      <c r="L25" s="51">
        <v>3</v>
      </c>
      <c r="M25" s="51">
        <v>3</v>
      </c>
      <c r="N25" s="51">
        <v>3</v>
      </c>
      <c r="O25" s="90">
        <v>3</v>
      </c>
      <c r="P25" s="156">
        <v>3</v>
      </c>
      <c r="Q25" s="113">
        <f>I25*$I$8+J25*$J$8+K25*$K$8+L25*$L$8+M25*$M$8+N25*$N$8+O25*$O$8+P25*$P$8</f>
        <v>51</v>
      </c>
      <c r="R25" s="90">
        <v>3</v>
      </c>
      <c r="S25" s="90">
        <v>3</v>
      </c>
      <c r="T25" s="90">
        <v>3</v>
      </c>
      <c r="U25" s="90">
        <v>3</v>
      </c>
      <c r="V25" s="90">
        <v>3</v>
      </c>
      <c r="W25" s="90">
        <v>3</v>
      </c>
      <c r="X25" s="90">
        <v>3</v>
      </c>
      <c r="Y25" s="90">
        <v>3</v>
      </c>
      <c r="Z25" s="90">
        <v>3</v>
      </c>
      <c r="AA25" s="90">
        <v>3</v>
      </c>
      <c r="AB25" s="156">
        <v>3</v>
      </c>
      <c r="AC25" s="90"/>
      <c r="AD25" s="113">
        <f>R25*$R$8+S25*$S$8+T25*$T$8+U25*$U$8+V25*$V$8+W25*$W$8+X25*$X$8+Y25*$Y$8+Z25*$Z$8+AA25*$AA$8+AB25*$AB$8</f>
        <v>69</v>
      </c>
      <c r="AE25" s="90">
        <v>3</v>
      </c>
      <c r="AF25" s="90">
        <v>3</v>
      </c>
      <c r="AG25" s="90">
        <v>3</v>
      </c>
      <c r="AH25" s="90">
        <v>3</v>
      </c>
      <c r="AI25" s="90">
        <v>3</v>
      </c>
      <c r="AJ25" s="90">
        <v>3</v>
      </c>
      <c r="AK25" s="90">
        <v>3</v>
      </c>
      <c r="AL25" s="156">
        <v>3</v>
      </c>
      <c r="AM25" s="113">
        <f>AE25*$AE$8+AF25*$AF$8+AG25*$AG$8+AH25*$AH$8+AI25*$AI$8+AJ25*$AJ$8+AK25*$AK$8+AL25*$AL$8</f>
        <v>51</v>
      </c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113">
        <f t="shared" si="7"/>
        <v>0</v>
      </c>
      <c r="BB25" s="90"/>
      <c r="BC25" s="90"/>
      <c r="BD25" s="90"/>
      <c r="BE25" s="90"/>
      <c r="BF25" s="90"/>
      <c r="BG25" s="90"/>
      <c r="BH25" s="90"/>
      <c r="BI25" s="113">
        <f t="shared" si="2"/>
        <v>0</v>
      </c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113">
        <f>BJ25*$BJ$8+BK25*$BK$8+BL25*$BL$8+BM25*$BM$8+BN25*$BN$8+BP25*$BP$8+BQ25*$BQ$8+BR25*$BR$8+BS25*$BS$8+BT25*$BT$8</f>
        <v>0</v>
      </c>
      <c r="BV25" s="90"/>
      <c r="BW25" s="117">
        <f t="shared" si="9"/>
        <v>171</v>
      </c>
      <c r="BY25" s="25"/>
    </row>
    <row r="26" spans="1:77" ht="39.75" thickBot="1">
      <c r="A26" s="130" t="s">
        <v>220</v>
      </c>
      <c r="B26" s="241" t="s">
        <v>221</v>
      </c>
      <c r="C26" s="36" t="s">
        <v>198</v>
      </c>
      <c r="D26" s="51">
        <v>72</v>
      </c>
      <c r="E26" s="134">
        <v>27</v>
      </c>
      <c r="F26" s="55">
        <v>54</v>
      </c>
      <c r="G26" s="51">
        <v>36</v>
      </c>
      <c r="H26" s="242">
        <v>18</v>
      </c>
      <c r="I26" s="51"/>
      <c r="J26" s="51"/>
      <c r="K26" s="51"/>
      <c r="L26" s="51"/>
      <c r="M26" s="51"/>
      <c r="N26" s="51"/>
      <c r="O26" s="90"/>
      <c r="P26" s="156"/>
      <c r="Q26" s="113">
        <v>10</v>
      </c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156"/>
      <c r="AC26" s="90"/>
      <c r="AD26" s="113">
        <v>8</v>
      </c>
      <c r="AE26" s="90"/>
      <c r="AF26" s="90"/>
      <c r="AG26" s="90"/>
      <c r="AH26" s="90"/>
      <c r="AI26" s="90"/>
      <c r="AJ26" s="90"/>
      <c r="AK26" s="90"/>
      <c r="AL26" s="156"/>
      <c r="AM26" s="113">
        <v>16</v>
      </c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113">
        <v>20</v>
      </c>
      <c r="BB26" s="90"/>
      <c r="BC26" s="90"/>
      <c r="BD26" s="90"/>
      <c r="BE26" s="90"/>
      <c r="BF26" s="90"/>
      <c r="BG26" s="90"/>
      <c r="BH26" s="90"/>
      <c r="BI26" s="113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113"/>
      <c r="BV26" s="90"/>
      <c r="BW26" s="117"/>
      <c r="BY26" s="25"/>
    </row>
    <row r="27" spans="1:77" ht="39.75" thickBot="1">
      <c r="A27" s="128" t="s">
        <v>172</v>
      </c>
      <c r="B27" s="129" t="s">
        <v>173</v>
      </c>
      <c r="C27" s="37" t="s">
        <v>202</v>
      </c>
      <c r="D27" s="51">
        <f t="shared" si="10"/>
        <v>925.5</v>
      </c>
      <c r="E27" s="134">
        <f t="shared" si="3"/>
        <v>308.5</v>
      </c>
      <c r="F27" s="55">
        <f aca="true" t="shared" si="11" ref="F27:P27">SUM(F28:F30)</f>
        <v>617</v>
      </c>
      <c r="G27" s="51">
        <f t="shared" si="0"/>
        <v>312</v>
      </c>
      <c r="H27" s="51">
        <f t="shared" si="11"/>
        <v>305</v>
      </c>
      <c r="I27" s="51">
        <f t="shared" si="11"/>
        <v>8</v>
      </c>
      <c r="J27" s="51">
        <f t="shared" si="11"/>
        <v>9</v>
      </c>
      <c r="K27" s="51">
        <f t="shared" si="11"/>
        <v>9</v>
      </c>
      <c r="L27" s="51">
        <f t="shared" si="11"/>
        <v>9</v>
      </c>
      <c r="M27" s="51">
        <f t="shared" si="11"/>
        <v>10</v>
      </c>
      <c r="N27" s="51">
        <f t="shared" si="11"/>
        <v>9</v>
      </c>
      <c r="O27" s="51">
        <f t="shared" si="11"/>
        <v>8</v>
      </c>
      <c r="P27" s="51">
        <f t="shared" si="11"/>
        <v>8</v>
      </c>
      <c r="Q27" s="113">
        <f>I27*$I$8+J27*$J$8+K27*$K$8+L27*$L$8+M27*$M$8+N27*$N$8+O27*$O$8+P27*$P$8</f>
        <v>149</v>
      </c>
      <c r="R27" s="51">
        <f aca="true" t="shared" si="12" ref="R27:AC27">SUM(R28:R30)</f>
        <v>10</v>
      </c>
      <c r="S27" s="51">
        <f t="shared" si="12"/>
        <v>7</v>
      </c>
      <c r="T27" s="51">
        <f t="shared" si="12"/>
        <v>9</v>
      </c>
      <c r="U27" s="51">
        <f t="shared" si="12"/>
        <v>8</v>
      </c>
      <c r="V27" s="51">
        <f t="shared" si="12"/>
        <v>9</v>
      </c>
      <c r="W27" s="51">
        <f t="shared" si="12"/>
        <v>8</v>
      </c>
      <c r="X27" s="51">
        <f t="shared" si="12"/>
        <v>9</v>
      </c>
      <c r="Y27" s="51">
        <f t="shared" si="12"/>
        <v>6</v>
      </c>
      <c r="Z27" s="51">
        <f t="shared" si="12"/>
        <v>7</v>
      </c>
      <c r="AA27" s="51">
        <f t="shared" si="12"/>
        <v>7</v>
      </c>
      <c r="AB27" s="51">
        <f t="shared" si="12"/>
        <v>9</v>
      </c>
      <c r="AC27" s="51">
        <f t="shared" si="12"/>
        <v>0</v>
      </c>
      <c r="AD27" s="113">
        <f>R27*$R$8+S27*$S$8+T27*$T$8+U27*$U$8+V27*$V$8+W27*$W$8+X27*$X$8+Y27*$Y$8+Z27*$Z$8+AA27*$AA$8+AB27*$AB$8</f>
        <v>189</v>
      </c>
      <c r="AE27" s="51">
        <f aca="true" t="shared" si="13" ref="AE27:AL27">SUM(AE28:AE30)</f>
        <v>9</v>
      </c>
      <c r="AF27" s="51">
        <f t="shared" si="13"/>
        <v>9</v>
      </c>
      <c r="AG27" s="51">
        <f t="shared" si="13"/>
        <v>10</v>
      </c>
      <c r="AH27" s="51">
        <f t="shared" si="13"/>
        <v>9</v>
      </c>
      <c r="AI27" s="51">
        <f t="shared" si="13"/>
        <v>9</v>
      </c>
      <c r="AJ27" s="51">
        <f t="shared" si="13"/>
        <v>8</v>
      </c>
      <c r="AK27" s="51">
        <f t="shared" si="13"/>
        <v>10</v>
      </c>
      <c r="AL27" s="51">
        <f t="shared" si="13"/>
        <v>8</v>
      </c>
      <c r="AM27" s="113">
        <f>AE27*$AE$8+AF27*$AF$8+AG27*$AG$8+AH27*$AH$8+AI27*$AI$8+AJ27*$AJ$8+AK27*$AK$8+AL27*$AL$8</f>
        <v>154</v>
      </c>
      <c r="AN27" s="51">
        <f aca="true" t="shared" si="14" ref="AN27:AZ27">SUM(AN28:AN30)</f>
        <v>7</v>
      </c>
      <c r="AO27" s="51">
        <f t="shared" si="14"/>
        <v>9</v>
      </c>
      <c r="AP27" s="51">
        <f t="shared" si="14"/>
        <v>11</v>
      </c>
      <c r="AQ27" s="51">
        <f t="shared" si="14"/>
        <v>6</v>
      </c>
      <c r="AR27" s="51">
        <f t="shared" si="14"/>
        <v>5</v>
      </c>
      <c r="AS27" s="51">
        <f t="shared" si="14"/>
        <v>9</v>
      </c>
      <c r="AT27" s="51">
        <f t="shared" si="14"/>
        <v>7</v>
      </c>
      <c r="AU27" s="51">
        <f t="shared" si="14"/>
        <v>7</v>
      </c>
      <c r="AV27" s="51">
        <f t="shared" si="14"/>
        <v>6</v>
      </c>
      <c r="AW27" s="51">
        <f t="shared" si="14"/>
        <v>6</v>
      </c>
      <c r="AX27" s="51">
        <f t="shared" si="14"/>
        <v>5</v>
      </c>
      <c r="AY27" s="51">
        <f t="shared" si="14"/>
        <v>3</v>
      </c>
      <c r="AZ27" s="51">
        <f t="shared" si="14"/>
        <v>0</v>
      </c>
      <c r="BA27" s="113">
        <f t="shared" si="7"/>
        <v>161</v>
      </c>
      <c r="BB27" s="51">
        <f aca="true" t="shared" si="15" ref="BB27:BH27">SUM(BB28:BB30)</f>
        <v>0</v>
      </c>
      <c r="BC27" s="51">
        <f t="shared" si="15"/>
        <v>0</v>
      </c>
      <c r="BD27" s="51">
        <f t="shared" si="15"/>
        <v>0</v>
      </c>
      <c r="BE27" s="51">
        <f t="shared" si="15"/>
        <v>0</v>
      </c>
      <c r="BF27" s="51">
        <f t="shared" si="15"/>
        <v>0</v>
      </c>
      <c r="BG27" s="51">
        <f t="shared" si="15"/>
        <v>0</v>
      </c>
      <c r="BH27" s="51">
        <f t="shared" si="15"/>
        <v>0</v>
      </c>
      <c r="BI27" s="113">
        <f t="shared" si="2"/>
        <v>0</v>
      </c>
      <c r="BJ27" s="51">
        <f aca="true" t="shared" si="16" ref="BJ27:BT27">SUM(BJ28:BJ30)</f>
        <v>0</v>
      </c>
      <c r="BK27" s="51">
        <f t="shared" si="16"/>
        <v>0</v>
      </c>
      <c r="BL27" s="51">
        <f t="shared" si="16"/>
        <v>0</v>
      </c>
      <c r="BM27" s="51">
        <f t="shared" si="16"/>
        <v>0</v>
      </c>
      <c r="BN27" s="51">
        <f t="shared" si="16"/>
        <v>0</v>
      </c>
      <c r="BO27" s="51">
        <f t="shared" si="16"/>
        <v>0</v>
      </c>
      <c r="BP27" s="51">
        <f t="shared" si="16"/>
        <v>0</v>
      </c>
      <c r="BQ27" s="51">
        <f t="shared" si="16"/>
        <v>0</v>
      </c>
      <c r="BR27" s="51">
        <f t="shared" si="16"/>
        <v>0</v>
      </c>
      <c r="BS27" s="51">
        <f t="shared" si="16"/>
        <v>0</v>
      </c>
      <c r="BT27" s="51">
        <f t="shared" si="16"/>
        <v>0</v>
      </c>
      <c r="BU27" s="113">
        <f>BJ27*$BJ$8+BK27*$BK$8+BL27*$BL$8+BM27*$BM$8+BN27*$BN$8+BP27*$BP$8+BQ27*$BQ$8+BR27*$BR$8+BS27*$BS$8+BT27*$BT$8</f>
        <v>0</v>
      </c>
      <c r="BV27" s="90"/>
      <c r="BW27" s="117">
        <f t="shared" si="9"/>
        <v>653</v>
      </c>
      <c r="BY27" s="25"/>
    </row>
    <row r="28" spans="1:77" ht="16.5" thickBot="1">
      <c r="A28" s="130" t="s">
        <v>69</v>
      </c>
      <c r="B28" s="22" t="s">
        <v>72</v>
      </c>
      <c r="C28" s="36" t="s">
        <v>189</v>
      </c>
      <c r="D28" s="51">
        <v>438</v>
      </c>
      <c r="E28" s="134">
        <v>146</v>
      </c>
      <c r="F28" s="55">
        <v>292</v>
      </c>
      <c r="G28" s="51">
        <f t="shared" si="0"/>
        <v>145</v>
      </c>
      <c r="H28" s="154">
        <v>147</v>
      </c>
      <c r="I28" s="51">
        <v>3</v>
      </c>
      <c r="J28" s="51">
        <v>4</v>
      </c>
      <c r="K28" s="51">
        <v>4</v>
      </c>
      <c r="L28" s="51">
        <v>5</v>
      </c>
      <c r="M28" s="51">
        <v>5</v>
      </c>
      <c r="N28" s="51">
        <v>4</v>
      </c>
      <c r="O28" s="51">
        <v>4</v>
      </c>
      <c r="P28" s="51">
        <v>4</v>
      </c>
      <c r="Q28" s="113">
        <f t="shared" si="4"/>
        <v>68</v>
      </c>
      <c r="R28" s="90">
        <v>4</v>
      </c>
      <c r="S28" s="90">
        <v>4</v>
      </c>
      <c r="T28" s="90">
        <v>4</v>
      </c>
      <c r="U28" s="90">
        <v>3</v>
      </c>
      <c r="V28" s="90">
        <v>4</v>
      </c>
      <c r="W28" s="90">
        <v>3</v>
      </c>
      <c r="X28" s="90">
        <v>4</v>
      </c>
      <c r="Y28" s="90">
        <v>4</v>
      </c>
      <c r="Z28" s="90">
        <v>3</v>
      </c>
      <c r="AA28" s="90">
        <v>3</v>
      </c>
      <c r="AB28" s="156">
        <v>4</v>
      </c>
      <c r="AC28" s="90"/>
      <c r="AD28" s="113">
        <f t="shared" si="5"/>
        <v>83</v>
      </c>
      <c r="AE28" s="90">
        <v>5</v>
      </c>
      <c r="AF28" s="90">
        <v>4</v>
      </c>
      <c r="AG28" s="90">
        <v>5</v>
      </c>
      <c r="AH28" s="90">
        <v>4</v>
      </c>
      <c r="AI28" s="90">
        <v>4</v>
      </c>
      <c r="AJ28" s="90">
        <v>4</v>
      </c>
      <c r="AK28" s="90">
        <v>5</v>
      </c>
      <c r="AL28" s="90">
        <v>3</v>
      </c>
      <c r="AM28" s="113">
        <v>57</v>
      </c>
      <c r="AN28" s="90">
        <v>4</v>
      </c>
      <c r="AO28" s="90">
        <v>5</v>
      </c>
      <c r="AP28" s="90">
        <v>5</v>
      </c>
      <c r="AQ28" s="90">
        <v>2</v>
      </c>
      <c r="AR28" s="90">
        <v>2</v>
      </c>
      <c r="AS28" s="90">
        <v>5</v>
      </c>
      <c r="AT28" s="90">
        <v>3</v>
      </c>
      <c r="AU28" s="90">
        <v>4</v>
      </c>
      <c r="AV28" s="90">
        <v>4</v>
      </c>
      <c r="AW28" s="90">
        <v>4</v>
      </c>
      <c r="AX28" s="90">
        <v>3</v>
      </c>
      <c r="AY28" s="159">
        <v>2</v>
      </c>
      <c r="AZ28" s="90"/>
      <c r="BA28" s="113">
        <f t="shared" si="7"/>
        <v>84</v>
      </c>
      <c r="BB28" s="90"/>
      <c r="BC28" s="90"/>
      <c r="BD28" s="90"/>
      <c r="BE28" s="90"/>
      <c r="BF28" s="90"/>
      <c r="BG28" s="90"/>
      <c r="BH28" s="90"/>
      <c r="BI28" s="113">
        <f t="shared" si="2"/>
        <v>0</v>
      </c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113">
        <f t="shared" si="8"/>
        <v>0</v>
      </c>
      <c r="BV28" s="90"/>
      <c r="BW28" s="117">
        <f t="shared" si="9"/>
        <v>292</v>
      </c>
      <c r="BY28" s="25"/>
    </row>
    <row r="29" spans="1:77" ht="16.5" thickBot="1">
      <c r="A29" s="130" t="s">
        <v>70</v>
      </c>
      <c r="B29" s="22" t="s">
        <v>73</v>
      </c>
      <c r="C29" s="36" t="s">
        <v>189</v>
      </c>
      <c r="D29" s="51">
        <f t="shared" si="10"/>
        <v>326</v>
      </c>
      <c r="E29" s="134">
        <v>109</v>
      </c>
      <c r="F29" s="55">
        <v>217</v>
      </c>
      <c r="G29" s="51">
        <f t="shared" si="0"/>
        <v>119</v>
      </c>
      <c r="H29" s="154">
        <v>98</v>
      </c>
      <c r="I29" s="51">
        <v>4</v>
      </c>
      <c r="J29" s="51">
        <v>4</v>
      </c>
      <c r="K29" s="51">
        <v>3</v>
      </c>
      <c r="L29" s="51">
        <v>3</v>
      </c>
      <c r="M29" s="51">
        <v>3</v>
      </c>
      <c r="N29" s="51">
        <v>3</v>
      </c>
      <c r="O29" s="51">
        <v>3</v>
      </c>
      <c r="P29" s="51">
        <v>3</v>
      </c>
      <c r="Q29" s="113">
        <f t="shared" si="4"/>
        <v>56</v>
      </c>
      <c r="R29" s="90">
        <v>4</v>
      </c>
      <c r="S29" s="90">
        <v>2</v>
      </c>
      <c r="T29" s="90">
        <v>3</v>
      </c>
      <c r="U29" s="90">
        <v>3</v>
      </c>
      <c r="V29" s="90">
        <v>3</v>
      </c>
      <c r="W29" s="90">
        <v>3</v>
      </c>
      <c r="X29" s="90">
        <v>3</v>
      </c>
      <c r="Y29" s="90">
        <v>1</v>
      </c>
      <c r="Z29" s="90">
        <v>3</v>
      </c>
      <c r="AA29" s="90">
        <v>3</v>
      </c>
      <c r="AB29" s="156">
        <v>3</v>
      </c>
      <c r="AC29" s="90"/>
      <c r="AD29" s="113">
        <f t="shared" si="5"/>
        <v>68</v>
      </c>
      <c r="AE29" s="90">
        <v>3</v>
      </c>
      <c r="AF29" s="90">
        <v>3</v>
      </c>
      <c r="AG29" s="90">
        <v>3</v>
      </c>
      <c r="AH29" s="90">
        <v>3</v>
      </c>
      <c r="AI29" s="90">
        <v>3</v>
      </c>
      <c r="AJ29" s="90">
        <v>3</v>
      </c>
      <c r="AK29" s="90">
        <v>4</v>
      </c>
      <c r="AL29" s="90">
        <v>4</v>
      </c>
      <c r="AM29" s="113">
        <v>55</v>
      </c>
      <c r="AN29" s="90">
        <v>2</v>
      </c>
      <c r="AO29" s="90">
        <v>3</v>
      </c>
      <c r="AP29" s="90">
        <v>4</v>
      </c>
      <c r="AQ29" s="90">
        <v>2</v>
      </c>
      <c r="AR29" s="90">
        <v>2</v>
      </c>
      <c r="AS29" s="90">
        <v>3</v>
      </c>
      <c r="AT29" s="90">
        <v>3</v>
      </c>
      <c r="AU29" s="90">
        <v>3</v>
      </c>
      <c r="AV29" s="90">
        <v>2</v>
      </c>
      <c r="AW29" s="90">
        <v>2</v>
      </c>
      <c r="AX29" s="90">
        <v>2</v>
      </c>
      <c r="AY29" s="159">
        <v>1</v>
      </c>
      <c r="AZ29" s="90"/>
      <c r="BA29" s="113">
        <v>38</v>
      </c>
      <c r="BB29" s="90"/>
      <c r="BC29" s="90"/>
      <c r="BD29" s="90"/>
      <c r="BE29" s="90"/>
      <c r="BF29" s="90"/>
      <c r="BG29" s="90"/>
      <c r="BH29" s="90"/>
      <c r="BI29" s="113">
        <f t="shared" si="2"/>
        <v>0</v>
      </c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113">
        <f t="shared" si="8"/>
        <v>0</v>
      </c>
      <c r="BV29" s="90"/>
      <c r="BW29" s="117">
        <f t="shared" si="9"/>
        <v>217</v>
      </c>
      <c r="BY29" s="25"/>
    </row>
    <row r="30" spans="1:77" ht="16.5" thickBot="1">
      <c r="A30" s="130" t="s">
        <v>71</v>
      </c>
      <c r="B30" s="22" t="s">
        <v>184</v>
      </c>
      <c r="C30" s="65" t="s">
        <v>190</v>
      </c>
      <c r="D30" s="51">
        <f t="shared" si="10"/>
        <v>162</v>
      </c>
      <c r="E30" s="134">
        <f t="shared" si="3"/>
        <v>54</v>
      </c>
      <c r="F30" s="55">
        <v>108</v>
      </c>
      <c r="G30" s="51">
        <f t="shared" si="0"/>
        <v>48</v>
      </c>
      <c r="H30" s="154">
        <v>60</v>
      </c>
      <c r="I30" s="51">
        <v>1</v>
      </c>
      <c r="J30" s="51">
        <v>1</v>
      </c>
      <c r="K30" s="51">
        <v>2</v>
      </c>
      <c r="L30" s="51">
        <v>1</v>
      </c>
      <c r="M30" s="51">
        <v>2</v>
      </c>
      <c r="N30" s="51">
        <v>2</v>
      </c>
      <c r="O30" s="90">
        <v>1</v>
      </c>
      <c r="P30" s="90">
        <v>1</v>
      </c>
      <c r="Q30" s="113">
        <f t="shared" si="4"/>
        <v>25</v>
      </c>
      <c r="R30" s="90">
        <v>2</v>
      </c>
      <c r="S30" s="90">
        <v>1</v>
      </c>
      <c r="T30" s="90">
        <v>2</v>
      </c>
      <c r="U30" s="90">
        <v>2</v>
      </c>
      <c r="V30" s="90">
        <v>2</v>
      </c>
      <c r="W30" s="90">
        <v>2</v>
      </c>
      <c r="X30" s="90">
        <v>2</v>
      </c>
      <c r="Y30" s="90">
        <v>1</v>
      </c>
      <c r="Z30" s="90">
        <v>1</v>
      </c>
      <c r="AA30" s="90">
        <v>1</v>
      </c>
      <c r="AB30" s="90">
        <v>2</v>
      </c>
      <c r="AC30" s="90"/>
      <c r="AD30" s="113">
        <f t="shared" si="5"/>
        <v>38</v>
      </c>
      <c r="AE30" s="90">
        <v>1</v>
      </c>
      <c r="AF30" s="90">
        <v>2</v>
      </c>
      <c r="AG30" s="90">
        <v>2</v>
      </c>
      <c r="AH30" s="90">
        <v>2</v>
      </c>
      <c r="AI30" s="90">
        <v>2</v>
      </c>
      <c r="AJ30" s="90">
        <v>1</v>
      </c>
      <c r="AK30" s="90">
        <v>1</v>
      </c>
      <c r="AL30" s="90">
        <v>1</v>
      </c>
      <c r="AM30" s="113">
        <f t="shared" si="6"/>
        <v>25</v>
      </c>
      <c r="AN30" s="90">
        <v>1</v>
      </c>
      <c r="AO30" s="90">
        <v>1</v>
      </c>
      <c r="AP30" s="90">
        <v>2</v>
      </c>
      <c r="AQ30" s="90">
        <v>2</v>
      </c>
      <c r="AR30" s="90">
        <v>1</v>
      </c>
      <c r="AS30" s="90">
        <v>1</v>
      </c>
      <c r="AT30" s="156">
        <v>1</v>
      </c>
      <c r="AU30" s="90"/>
      <c r="AV30" s="90"/>
      <c r="AW30" s="90"/>
      <c r="AX30" s="90"/>
      <c r="AY30" s="90"/>
      <c r="AZ30" s="90"/>
      <c r="BA30" s="113">
        <f t="shared" si="7"/>
        <v>20</v>
      </c>
      <c r="BB30" s="90"/>
      <c r="BC30" s="90"/>
      <c r="BD30" s="90"/>
      <c r="BE30" s="90"/>
      <c r="BF30" s="90"/>
      <c r="BG30" s="90"/>
      <c r="BH30" s="90"/>
      <c r="BI30" s="113">
        <f t="shared" si="2"/>
        <v>0</v>
      </c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113">
        <f t="shared" si="8"/>
        <v>0</v>
      </c>
      <c r="BV30" s="90"/>
      <c r="BW30" s="117">
        <f t="shared" si="9"/>
        <v>108</v>
      </c>
      <c r="BY30" s="25"/>
    </row>
    <row r="31" spans="1:77" ht="16.5" thickBot="1">
      <c r="A31" s="136"/>
      <c r="B31" s="137"/>
      <c r="C31" s="138"/>
      <c r="D31" s="139"/>
      <c r="E31" s="147"/>
      <c r="F31" s="142">
        <v>2052</v>
      </c>
      <c r="G31" s="51">
        <f t="shared" si="0"/>
        <v>1165</v>
      </c>
      <c r="H31" s="139">
        <f>SUM(H14:H25)+H28+H29+H30</f>
        <v>887</v>
      </c>
      <c r="I31" s="139">
        <f>SUM(I14:I25)+I28+I29+I30</f>
        <v>26</v>
      </c>
      <c r="J31" s="139">
        <f>SUM(J14:J25)+J28+J29+J30</f>
        <v>27</v>
      </c>
      <c r="K31" s="139">
        <f>SUM(K14:K25)+K28+K29+K30</f>
        <v>30</v>
      </c>
      <c r="L31" s="139">
        <f>SUM(L14:L25)+L28+L29+L30</f>
        <v>29</v>
      </c>
      <c r="M31" s="139">
        <f>SUM(M14:M25)+M28+M29+M30</f>
        <v>31</v>
      </c>
      <c r="N31" s="139">
        <f>SUM(N14:N25)+N28+N29+N30</f>
        <v>25</v>
      </c>
      <c r="O31" s="139">
        <f>SUM(O14:O25)+O28+O29+O30</f>
        <v>24</v>
      </c>
      <c r="P31" s="139">
        <f>SUM(P14:P25)+P28+P29+P30</f>
        <v>24</v>
      </c>
      <c r="Q31" s="139">
        <f>SUM(Q14:Q25)+Q28+Q29+Q30</f>
        <v>460</v>
      </c>
      <c r="R31" s="139">
        <f>SUM(R14:R25)+R28+R29+R30</f>
        <v>30</v>
      </c>
      <c r="S31" s="139">
        <f>SUM(S14:S25)+S28+S29+S30</f>
        <v>31</v>
      </c>
      <c r="T31" s="139">
        <f>SUM(T14:T25)+T28+T29+T30</f>
        <v>28</v>
      </c>
      <c r="U31" s="139">
        <f>SUM(U14:U25)+U28+U29+U30</f>
        <v>30</v>
      </c>
      <c r="V31" s="139">
        <f>SUM(V14:V25)+V28+V29+V30</f>
        <v>32</v>
      </c>
      <c r="W31" s="139">
        <f>SUM(W14:W25)+W28+W29+W30</f>
        <v>23</v>
      </c>
      <c r="X31" s="139">
        <f>SUM(X14:X25)+X28+X29+X30</f>
        <v>25</v>
      </c>
      <c r="Y31" s="139">
        <f>SUM(Y14:Y25)+Y28+Y29+Y30</f>
        <v>26</v>
      </c>
      <c r="Z31" s="139">
        <f>SUM(Z14:Z25)+Z28+Z29+Z30</f>
        <v>25</v>
      </c>
      <c r="AA31" s="139">
        <f>SUM(AA14:AA25)+AA28+AA29+AA30</f>
        <v>25</v>
      </c>
      <c r="AB31" s="139">
        <f>SUM(AB14:AB25)+AB28+AB29+AB30</f>
        <v>28</v>
      </c>
      <c r="AC31" s="139">
        <f>SUM(AC14:AC25)+AC28+AC29+AC30</f>
        <v>0</v>
      </c>
      <c r="AD31" s="139">
        <f>SUM(AD14:AD25)+AD28+AD29+AD30</f>
        <v>628</v>
      </c>
      <c r="AE31" s="139">
        <f>SUM(AE14:AE25)+AE28+AE29+AE30</f>
        <v>32</v>
      </c>
      <c r="AF31" s="139">
        <f>SUM(AF14:AF25)+AF28+AF29+AF30</f>
        <v>32</v>
      </c>
      <c r="AG31" s="139">
        <f>SUM(AG14:AG25)+AG28+AG29+AG30</f>
        <v>29</v>
      </c>
      <c r="AH31" s="139">
        <f>SUM(AH14:AH25)+AH28+AH29+AH30</f>
        <v>29</v>
      </c>
      <c r="AI31" s="139">
        <f>SUM(AI14:AI25)+AI28+AI29+AI30</f>
        <v>29</v>
      </c>
      <c r="AJ31" s="139">
        <f>SUM(AJ14:AJ25)+AJ28+AJ29+AJ30</f>
        <v>28</v>
      </c>
      <c r="AK31" s="139">
        <f>SUM(AK14:AK25)+AK28+AK29+AK30</f>
        <v>27</v>
      </c>
      <c r="AL31" s="139">
        <f>SUM(AL14:AL25)+AL28+AL29+AL30</f>
        <v>27</v>
      </c>
      <c r="AM31" s="139">
        <f>SUM(AM14:AM25)+AM28+AM29+AM30</f>
        <v>482</v>
      </c>
      <c r="AN31" s="139">
        <f>SUM(AN14:AN25)+AN28+AN29+AN30</f>
        <v>31</v>
      </c>
      <c r="AO31" s="139">
        <f>SUM(AO14:AO25)+AO28+AO29+AO30</f>
        <v>31</v>
      </c>
      <c r="AP31" s="139">
        <f>SUM(AP14:AP25)+AP28+AP29+AP30</f>
        <v>27</v>
      </c>
      <c r="AQ31" s="139">
        <f>SUM(AQ14:AQ25)+AQ28+AQ29+AQ30</f>
        <v>23</v>
      </c>
      <c r="AR31" s="139">
        <f>SUM(AR14:AR25)+AR28+AR29+AR30</f>
        <v>23</v>
      </c>
      <c r="AS31" s="139">
        <f>SUM(AS14:AS25)+AS28+AS29+AS30</f>
        <v>25</v>
      </c>
      <c r="AT31" s="139">
        <f>SUM(AT14:AT25)+AT28+AT29+AT30</f>
        <v>20</v>
      </c>
      <c r="AU31" s="139">
        <f>SUM(AU14:AU25)+AU28+AU29+AU30</f>
        <v>20</v>
      </c>
      <c r="AV31" s="139">
        <f>SUM(AV14:AV25)+AV28+AV29+AV30</f>
        <v>19</v>
      </c>
      <c r="AW31" s="139">
        <f>SUM(AW14:AW25)+AW28+AW29+AW30</f>
        <v>16</v>
      </c>
      <c r="AX31" s="139">
        <f>SUM(AX14:AX25)+AX28+AX29+AX30</f>
        <v>10</v>
      </c>
      <c r="AY31" s="139">
        <f>SUM(AY14:AY25)+AY28+AY29+AY30</f>
        <v>6</v>
      </c>
      <c r="AZ31" s="139">
        <f>SUM(AZ14:AZ25)+AZ28+AZ29+AZ30</f>
        <v>0</v>
      </c>
      <c r="BA31" s="139">
        <f>SUM(BA14:BA25)+BA28+BA29+BA30</f>
        <v>482</v>
      </c>
      <c r="BB31" s="139">
        <f>SUM(BB15:BB25)+BB28+BB29+BB30</f>
        <v>0</v>
      </c>
      <c r="BC31" s="139">
        <f>SUM(BC15:BC25)+BC28+BC29+BC30</f>
        <v>0</v>
      </c>
      <c r="BD31" s="139">
        <f>SUM(BD15:BD25)+BD28+BD29+BD30</f>
        <v>0</v>
      </c>
      <c r="BE31" s="139">
        <f>SUM(BE15:BE25)+BE28+BE29+BE30</f>
        <v>0</v>
      </c>
      <c r="BF31" s="139">
        <f>SUM(BF15:BF25)+BF28+BF29+BF30</f>
        <v>0</v>
      </c>
      <c r="BG31" s="139">
        <f>SUM(BG15:BG25)+BG28+BG29+BG30</f>
        <v>0</v>
      </c>
      <c r="BH31" s="139">
        <f>SUM(BH15:BH25)+BH28+BH29+BH30</f>
        <v>0</v>
      </c>
      <c r="BI31" s="139">
        <f>SUM(BI15:BI25)+BI28+BI29+BI30</f>
        <v>0</v>
      </c>
      <c r="BJ31" s="139">
        <f>SUM(BJ15:BJ25)+BJ28+BJ29+BJ30</f>
        <v>0</v>
      </c>
      <c r="BK31" s="139">
        <f>SUM(BK15:BK25)+BK28+BK29+BK30</f>
        <v>0</v>
      </c>
      <c r="BL31" s="139">
        <f>SUM(BL15:BL25)+BL28+BL29+BL30</f>
        <v>0</v>
      </c>
      <c r="BM31" s="139">
        <f>SUM(BM15:BM25)+BM28+BM29+BM30</f>
        <v>0</v>
      </c>
      <c r="BN31" s="139">
        <f>SUM(BN15:BN25)+BN28+BN29+BN30</f>
        <v>0</v>
      </c>
      <c r="BO31" s="139">
        <f>SUM(BO15:BO25)+BO28+BO29+BO30</f>
        <v>0</v>
      </c>
      <c r="BP31" s="139">
        <f>SUM(BP15:BP25)+BP28+BP29+BP30</f>
        <v>0</v>
      </c>
      <c r="BQ31" s="139">
        <f>SUM(BQ15:BQ25)+BQ28+BQ29+BQ30</f>
        <v>0</v>
      </c>
      <c r="BR31" s="139">
        <f>SUM(BR15:BR25)+BR28+BR29+BR30</f>
        <v>0</v>
      </c>
      <c r="BS31" s="139">
        <f>SUM(BS15:BS25)+BS28+BS29+BS30</f>
        <v>0</v>
      </c>
      <c r="BT31" s="139">
        <f>SUM(BT15:BT25)+BT28+BT29+BT30</f>
        <v>0</v>
      </c>
      <c r="BU31" s="139">
        <f>SUM(BU15:BU25)+BU28+BU29+BU30</f>
        <v>0</v>
      </c>
      <c r="BV31" s="139">
        <f>SUM(BV15:BV25)+BV28+BV29+BV30</f>
        <v>0</v>
      </c>
      <c r="BW31" s="139">
        <f>SUM(BW15:BW25)+BW28+BW29+BW30</f>
        <v>1845</v>
      </c>
      <c r="BY31" s="25"/>
    </row>
    <row r="32" spans="1:77" ht="30" customHeight="1" thickBot="1">
      <c r="A32" s="48" t="s">
        <v>24</v>
      </c>
      <c r="B32" s="48" t="s">
        <v>25</v>
      </c>
      <c r="C32" s="69" t="s">
        <v>207</v>
      </c>
      <c r="D32" s="51">
        <f t="shared" si="10"/>
        <v>396</v>
      </c>
      <c r="E32" s="134">
        <f t="shared" si="3"/>
        <v>132</v>
      </c>
      <c r="F32" s="100">
        <f>SUM(F33:F37)</f>
        <v>264</v>
      </c>
      <c r="G32" s="51">
        <f t="shared" si="0"/>
        <v>108</v>
      </c>
      <c r="H32" s="55">
        <f>SUM(H33:H37)</f>
        <v>156</v>
      </c>
      <c r="I32" s="55">
        <f>SUM(I33:I37)</f>
        <v>7</v>
      </c>
      <c r="J32" s="55">
        <f aca="true" t="shared" si="17" ref="J32:BT32">SUM(J33:J37)</f>
        <v>6</v>
      </c>
      <c r="K32" s="55">
        <f t="shared" si="17"/>
        <v>5</v>
      </c>
      <c r="L32" s="55">
        <f t="shared" si="17"/>
        <v>5</v>
      </c>
      <c r="M32" s="55">
        <f t="shared" si="17"/>
        <v>4</v>
      </c>
      <c r="N32" s="55">
        <f t="shared" si="17"/>
        <v>4</v>
      </c>
      <c r="O32" s="55">
        <f t="shared" si="17"/>
        <v>5</v>
      </c>
      <c r="P32" s="55">
        <f t="shared" si="17"/>
        <v>5</v>
      </c>
      <c r="Q32" s="113">
        <f t="shared" si="4"/>
        <v>88</v>
      </c>
      <c r="R32" s="55">
        <f t="shared" si="17"/>
        <v>5</v>
      </c>
      <c r="S32" s="55">
        <f t="shared" si="17"/>
        <v>4</v>
      </c>
      <c r="T32" s="55">
        <f t="shared" si="17"/>
        <v>6</v>
      </c>
      <c r="U32" s="55">
        <f t="shared" si="17"/>
        <v>5</v>
      </c>
      <c r="V32" s="55">
        <f t="shared" si="17"/>
        <v>3</v>
      </c>
      <c r="W32" s="55">
        <f t="shared" si="17"/>
        <v>6</v>
      </c>
      <c r="X32" s="55">
        <f t="shared" si="17"/>
        <v>4</v>
      </c>
      <c r="Y32" s="55">
        <f t="shared" si="17"/>
        <v>3</v>
      </c>
      <c r="Z32" s="55">
        <f t="shared" si="17"/>
        <v>4</v>
      </c>
      <c r="AA32" s="55">
        <f t="shared" si="17"/>
        <v>4</v>
      </c>
      <c r="AB32" s="55">
        <f t="shared" si="17"/>
        <v>1</v>
      </c>
      <c r="AC32" s="55">
        <f t="shared" si="17"/>
        <v>0</v>
      </c>
      <c r="AD32" s="113">
        <f t="shared" si="5"/>
        <v>102</v>
      </c>
      <c r="AE32" s="55">
        <f t="shared" si="17"/>
        <v>0</v>
      </c>
      <c r="AF32" s="55">
        <f t="shared" si="17"/>
        <v>0</v>
      </c>
      <c r="AG32" s="55">
        <f t="shared" si="17"/>
        <v>0</v>
      </c>
      <c r="AH32" s="55">
        <f t="shared" si="17"/>
        <v>0</v>
      </c>
      <c r="AI32" s="55">
        <f t="shared" si="17"/>
        <v>0</v>
      </c>
      <c r="AJ32" s="55">
        <f t="shared" si="17"/>
        <v>0</v>
      </c>
      <c r="AK32" s="55">
        <f t="shared" si="17"/>
        <v>0</v>
      </c>
      <c r="AL32" s="55">
        <f t="shared" si="17"/>
        <v>0</v>
      </c>
      <c r="AM32" s="113">
        <f t="shared" si="6"/>
        <v>0</v>
      </c>
      <c r="AN32" s="55">
        <f t="shared" si="17"/>
        <v>0</v>
      </c>
      <c r="AO32" s="55">
        <f t="shared" si="17"/>
        <v>0</v>
      </c>
      <c r="AP32" s="55">
        <f t="shared" si="17"/>
        <v>0</v>
      </c>
      <c r="AQ32" s="55">
        <f t="shared" si="17"/>
        <v>0</v>
      </c>
      <c r="AR32" s="55">
        <f t="shared" si="17"/>
        <v>0</v>
      </c>
      <c r="AS32" s="55">
        <f t="shared" si="17"/>
        <v>4</v>
      </c>
      <c r="AT32" s="55">
        <f t="shared" si="17"/>
        <v>3</v>
      </c>
      <c r="AU32" s="55">
        <f t="shared" si="17"/>
        <v>3</v>
      </c>
      <c r="AV32" s="55">
        <f t="shared" si="17"/>
        <v>4</v>
      </c>
      <c r="AW32" s="55">
        <f t="shared" si="17"/>
        <v>4</v>
      </c>
      <c r="AX32" s="55">
        <f t="shared" si="17"/>
        <v>1</v>
      </c>
      <c r="AY32" s="55">
        <f t="shared" si="17"/>
        <v>1</v>
      </c>
      <c r="AZ32" s="55">
        <f t="shared" si="17"/>
        <v>0</v>
      </c>
      <c r="BA32" s="113">
        <f t="shared" si="7"/>
        <v>32</v>
      </c>
      <c r="BB32" s="55">
        <f t="shared" si="17"/>
        <v>4</v>
      </c>
      <c r="BC32" s="55"/>
      <c r="BD32" s="55">
        <f t="shared" si="17"/>
        <v>2</v>
      </c>
      <c r="BE32" s="55">
        <f t="shared" si="17"/>
        <v>3</v>
      </c>
      <c r="BF32" s="55">
        <f t="shared" si="17"/>
        <v>3</v>
      </c>
      <c r="BG32" s="55">
        <f t="shared" si="17"/>
        <v>3</v>
      </c>
      <c r="BH32" s="55">
        <f t="shared" si="17"/>
        <v>1</v>
      </c>
      <c r="BI32" s="113">
        <f aca="true" t="shared" si="18" ref="BI32:BI77">BB32*$BB$8+BC32*$BC$8+BD32*$BD$8+BE32*$BE$8+BF32*$BF$8+BG32*$BG$8+BH32*$BH$8</f>
        <v>30</v>
      </c>
      <c r="BJ32" s="55">
        <f t="shared" si="17"/>
        <v>2</v>
      </c>
      <c r="BK32" s="55">
        <f t="shared" si="17"/>
        <v>2</v>
      </c>
      <c r="BL32" s="55">
        <f t="shared" si="17"/>
        <v>1</v>
      </c>
      <c r="BM32" s="55">
        <f t="shared" si="17"/>
        <v>0</v>
      </c>
      <c r="BN32" s="55">
        <f t="shared" si="17"/>
        <v>0</v>
      </c>
      <c r="BO32" s="55">
        <f t="shared" si="17"/>
        <v>0</v>
      </c>
      <c r="BP32" s="55">
        <f t="shared" si="17"/>
        <v>0</v>
      </c>
      <c r="BQ32" s="55">
        <f t="shared" si="17"/>
        <v>0</v>
      </c>
      <c r="BR32" s="55">
        <f t="shared" si="17"/>
        <v>0</v>
      </c>
      <c r="BS32" s="55">
        <f t="shared" si="17"/>
        <v>0</v>
      </c>
      <c r="BT32" s="55">
        <f t="shared" si="17"/>
        <v>0</v>
      </c>
      <c r="BU32" s="113">
        <f t="shared" si="8"/>
        <v>12</v>
      </c>
      <c r="BV32" s="90"/>
      <c r="BW32" s="117">
        <f aca="true" t="shared" si="19" ref="BW32:BW77">Q32+AD32+AM32+BA32+BI32+BU32</f>
        <v>264</v>
      </c>
      <c r="BY32" s="14"/>
    </row>
    <row r="33" spans="1:77" ht="27" thickBot="1">
      <c r="A33" s="22" t="s">
        <v>26</v>
      </c>
      <c r="B33" s="22" t="s">
        <v>108</v>
      </c>
      <c r="C33" s="36" t="s">
        <v>192</v>
      </c>
      <c r="D33" s="51">
        <f t="shared" si="10"/>
        <v>111</v>
      </c>
      <c r="E33" s="134">
        <f t="shared" si="3"/>
        <v>37</v>
      </c>
      <c r="F33" s="83">
        <v>74</v>
      </c>
      <c r="G33" s="51">
        <f t="shared" si="0"/>
        <v>37</v>
      </c>
      <c r="H33" s="51">
        <v>37</v>
      </c>
      <c r="I33" s="51">
        <v>3</v>
      </c>
      <c r="J33" s="51">
        <v>2</v>
      </c>
      <c r="K33" s="51">
        <v>2</v>
      </c>
      <c r="L33" s="51">
        <v>2</v>
      </c>
      <c r="M33" s="51">
        <v>1</v>
      </c>
      <c r="N33" s="51">
        <v>1</v>
      </c>
      <c r="O33" s="90">
        <v>3</v>
      </c>
      <c r="P33" s="158">
        <v>2</v>
      </c>
      <c r="Q33" s="113">
        <f t="shared" si="4"/>
        <v>34</v>
      </c>
      <c r="R33" s="90">
        <v>2</v>
      </c>
      <c r="S33" s="90">
        <v>2</v>
      </c>
      <c r="T33" s="90">
        <v>3</v>
      </c>
      <c r="U33" s="90">
        <v>2</v>
      </c>
      <c r="V33" s="90">
        <v>1</v>
      </c>
      <c r="W33" s="90">
        <v>2</v>
      </c>
      <c r="X33" s="90">
        <v>1</v>
      </c>
      <c r="Y33" s="90">
        <v>1</v>
      </c>
      <c r="Z33" s="90">
        <v>2</v>
      </c>
      <c r="AA33" s="159">
        <v>1</v>
      </c>
      <c r="AB33" s="90"/>
      <c r="AC33" s="90"/>
      <c r="AD33" s="113">
        <f t="shared" si="5"/>
        <v>40</v>
      </c>
      <c r="AE33" s="90"/>
      <c r="AF33" s="90"/>
      <c r="AG33" s="90"/>
      <c r="AH33" s="90"/>
      <c r="AI33" s="90"/>
      <c r="AJ33" s="90"/>
      <c r="AK33" s="90"/>
      <c r="AL33" s="90"/>
      <c r="AM33" s="113">
        <f t="shared" si="6"/>
        <v>0</v>
      </c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113">
        <f t="shared" si="7"/>
        <v>0</v>
      </c>
      <c r="BB33" s="90"/>
      <c r="BC33" s="90"/>
      <c r="BD33" s="90"/>
      <c r="BE33" s="90"/>
      <c r="BF33" s="90"/>
      <c r="BG33" s="90"/>
      <c r="BH33" s="90"/>
      <c r="BI33" s="113">
        <f t="shared" si="18"/>
        <v>0</v>
      </c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113">
        <f t="shared" si="8"/>
        <v>0</v>
      </c>
      <c r="BV33" s="90"/>
      <c r="BW33" s="117">
        <f t="shared" si="19"/>
        <v>74</v>
      </c>
      <c r="BY33" s="25"/>
    </row>
    <row r="34" spans="1:77" ht="27" thickBot="1">
      <c r="A34" s="22" t="s">
        <v>76</v>
      </c>
      <c r="B34" s="22" t="s">
        <v>107</v>
      </c>
      <c r="C34" s="36" t="s">
        <v>193</v>
      </c>
      <c r="D34" s="51">
        <f t="shared" si="10"/>
        <v>63</v>
      </c>
      <c r="E34" s="134">
        <f t="shared" si="3"/>
        <v>21</v>
      </c>
      <c r="F34" s="83">
        <v>42</v>
      </c>
      <c r="G34" s="51">
        <f t="shared" si="0"/>
        <v>26</v>
      </c>
      <c r="H34" s="51">
        <v>16</v>
      </c>
      <c r="I34" s="51"/>
      <c r="J34" s="51"/>
      <c r="K34" s="51"/>
      <c r="L34" s="51"/>
      <c r="M34" s="51"/>
      <c r="N34" s="51"/>
      <c r="O34" s="90"/>
      <c r="P34" s="90"/>
      <c r="Q34" s="113">
        <f t="shared" si="4"/>
        <v>0</v>
      </c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113">
        <f t="shared" si="5"/>
        <v>0</v>
      </c>
      <c r="AE34" s="90"/>
      <c r="AF34" s="90"/>
      <c r="AG34" s="90"/>
      <c r="AH34" s="90"/>
      <c r="AI34" s="90"/>
      <c r="AJ34" s="90"/>
      <c r="AK34" s="90"/>
      <c r="AL34" s="90"/>
      <c r="AM34" s="113">
        <f t="shared" si="6"/>
        <v>0</v>
      </c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113">
        <f t="shared" si="7"/>
        <v>0</v>
      </c>
      <c r="BB34" s="90">
        <v>4</v>
      </c>
      <c r="BC34" s="90"/>
      <c r="BD34" s="90">
        <v>2</v>
      </c>
      <c r="BE34" s="90">
        <v>3</v>
      </c>
      <c r="BF34" s="90">
        <v>3</v>
      </c>
      <c r="BG34" s="90">
        <v>3</v>
      </c>
      <c r="BH34" s="90">
        <v>1</v>
      </c>
      <c r="BI34" s="113">
        <f t="shared" si="18"/>
        <v>30</v>
      </c>
      <c r="BJ34" s="90">
        <v>2</v>
      </c>
      <c r="BK34" s="90">
        <v>2</v>
      </c>
      <c r="BL34" s="159">
        <v>1</v>
      </c>
      <c r="BM34" s="90"/>
      <c r="BN34" s="90"/>
      <c r="BO34" s="90"/>
      <c r="BP34" s="90"/>
      <c r="BQ34" s="90"/>
      <c r="BR34" s="90"/>
      <c r="BS34" s="90"/>
      <c r="BT34" s="90"/>
      <c r="BU34" s="113">
        <f t="shared" si="8"/>
        <v>12</v>
      </c>
      <c r="BV34" s="90"/>
      <c r="BW34" s="117">
        <f t="shared" si="19"/>
        <v>42</v>
      </c>
      <c r="BY34" s="25"/>
    </row>
    <row r="35" spans="1:77" ht="27" thickBot="1">
      <c r="A35" s="22" t="s">
        <v>77</v>
      </c>
      <c r="B35" s="22" t="s">
        <v>109</v>
      </c>
      <c r="C35" s="36" t="s">
        <v>130</v>
      </c>
      <c r="D35" s="51">
        <f t="shared" si="10"/>
        <v>90</v>
      </c>
      <c r="E35" s="134">
        <f t="shared" si="3"/>
        <v>30</v>
      </c>
      <c r="F35" s="83">
        <v>60</v>
      </c>
      <c r="G35" s="51">
        <f t="shared" si="0"/>
        <v>9</v>
      </c>
      <c r="H35" s="51">
        <v>51</v>
      </c>
      <c r="I35" s="51">
        <v>2</v>
      </c>
      <c r="J35" s="51">
        <v>2</v>
      </c>
      <c r="K35" s="51">
        <v>1</v>
      </c>
      <c r="L35" s="51">
        <v>1</v>
      </c>
      <c r="M35" s="51">
        <v>1</v>
      </c>
      <c r="N35" s="51">
        <v>2</v>
      </c>
      <c r="O35" s="90">
        <v>1</v>
      </c>
      <c r="P35" s="158">
        <v>2</v>
      </c>
      <c r="Q35" s="113">
        <f t="shared" si="4"/>
        <v>26</v>
      </c>
      <c r="R35" s="90">
        <v>2</v>
      </c>
      <c r="S35" s="90">
        <v>1</v>
      </c>
      <c r="T35" s="90">
        <v>2</v>
      </c>
      <c r="U35" s="90">
        <v>2</v>
      </c>
      <c r="V35" s="90">
        <v>1</v>
      </c>
      <c r="W35" s="90">
        <v>2</v>
      </c>
      <c r="X35" s="90">
        <v>1</v>
      </c>
      <c r="Y35" s="90">
        <v>1</v>
      </c>
      <c r="Z35" s="90">
        <v>1</v>
      </c>
      <c r="AA35" s="156">
        <v>2</v>
      </c>
      <c r="AB35" s="90"/>
      <c r="AC35" s="90"/>
      <c r="AD35" s="113">
        <f t="shared" si="5"/>
        <v>34</v>
      </c>
      <c r="AE35" s="90"/>
      <c r="AF35" s="90"/>
      <c r="AG35" s="90"/>
      <c r="AH35" s="90"/>
      <c r="AI35" s="90"/>
      <c r="AJ35" s="90"/>
      <c r="AK35" s="90"/>
      <c r="AL35" s="90"/>
      <c r="AM35" s="113">
        <f t="shared" si="6"/>
        <v>0</v>
      </c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113">
        <f t="shared" si="7"/>
        <v>0</v>
      </c>
      <c r="BB35" s="90"/>
      <c r="BC35" s="90"/>
      <c r="BD35" s="90"/>
      <c r="BE35" s="90"/>
      <c r="BF35" s="90"/>
      <c r="BG35" s="90"/>
      <c r="BH35" s="90"/>
      <c r="BI35" s="113">
        <f t="shared" si="18"/>
        <v>0</v>
      </c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113">
        <f t="shared" si="8"/>
        <v>0</v>
      </c>
      <c r="BV35" s="90"/>
      <c r="BW35" s="117">
        <f t="shared" si="19"/>
        <v>60</v>
      </c>
      <c r="BY35" s="25"/>
    </row>
    <row r="36" spans="1:77" ht="39.75" thickBot="1">
      <c r="A36" s="22" t="s">
        <v>78</v>
      </c>
      <c r="B36" s="22" t="s">
        <v>110</v>
      </c>
      <c r="C36" s="36" t="s">
        <v>206</v>
      </c>
      <c r="D36" s="51">
        <f t="shared" si="10"/>
        <v>84</v>
      </c>
      <c r="E36" s="134">
        <f t="shared" si="3"/>
        <v>28</v>
      </c>
      <c r="F36" s="83">
        <v>56</v>
      </c>
      <c r="G36" s="51">
        <f t="shared" si="0"/>
        <v>28</v>
      </c>
      <c r="H36" s="51">
        <v>28</v>
      </c>
      <c r="I36" s="90">
        <v>2</v>
      </c>
      <c r="J36" s="90">
        <v>2</v>
      </c>
      <c r="K36" s="90">
        <v>2</v>
      </c>
      <c r="L36" s="90">
        <v>2</v>
      </c>
      <c r="M36" s="90">
        <v>2</v>
      </c>
      <c r="N36" s="90">
        <v>1</v>
      </c>
      <c r="O36" s="90">
        <v>1</v>
      </c>
      <c r="P36" s="90">
        <v>1</v>
      </c>
      <c r="Q36" s="113">
        <f t="shared" si="4"/>
        <v>28</v>
      </c>
      <c r="R36" s="90">
        <v>1</v>
      </c>
      <c r="S36" s="90">
        <v>1</v>
      </c>
      <c r="T36" s="90">
        <v>1</v>
      </c>
      <c r="U36" s="90">
        <v>1</v>
      </c>
      <c r="V36" s="90">
        <v>1</v>
      </c>
      <c r="W36" s="90">
        <v>2</v>
      </c>
      <c r="X36" s="90">
        <v>2</v>
      </c>
      <c r="Y36" s="90">
        <v>1</v>
      </c>
      <c r="Z36" s="90">
        <v>1</v>
      </c>
      <c r="AA36" s="90">
        <v>1</v>
      </c>
      <c r="AB36" s="159">
        <v>1</v>
      </c>
      <c r="AC36" s="90"/>
      <c r="AD36" s="113">
        <f t="shared" si="5"/>
        <v>28</v>
      </c>
      <c r="AE36" s="90"/>
      <c r="AF36" s="90"/>
      <c r="AG36" s="90"/>
      <c r="AH36" s="90"/>
      <c r="AI36" s="90"/>
      <c r="AJ36" s="90"/>
      <c r="AK36" s="90"/>
      <c r="AL36" s="90"/>
      <c r="AM36" s="113">
        <f t="shared" si="6"/>
        <v>0</v>
      </c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113">
        <f t="shared" si="7"/>
        <v>0</v>
      </c>
      <c r="BB36" s="90"/>
      <c r="BC36" s="90"/>
      <c r="BD36" s="90"/>
      <c r="BE36" s="90"/>
      <c r="BF36" s="90"/>
      <c r="BG36" s="90"/>
      <c r="BH36" s="90"/>
      <c r="BI36" s="113">
        <f t="shared" si="18"/>
        <v>0</v>
      </c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113">
        <f t="shared" si="8"/>
        <v>0</v>
      </c>
      <c r="BV36" s="90"/>
      <c r="BW36" s="117">
        <f t="shared" si="19"/>
        <v>56</v>
      </c>
      <c r="BY36" s="25"/>
    </row>
    <row r="37" spans="1:77" ht="27.75" customHeight="1" thickBot="1">
      <c r="A37" s="22" t="s">
        <v>79</v>
      </c>
      <c r="B37" s="22" t="s">
        <v>75</v>
      </c>
      <c r="C37" s="36" t="s">
        <v>194</v>
      </c>
      <c r="D37" s="51">
        <f t="shared" si="10"/>
        <v>48</v>
      </c>
      <c r="E37" s="134">
        <f t="shared" si="3"/>
        <v>16</v>
      </c>
      <c r="F37" s="161">
        <v>32</v>
      </c>
      <c r="G37" s="51">
        <f t="shared" si="0"/>
        <v>8</v>
      </c>
      <c r="H37" s="51">
        <v>24</v>
      </c>
      <c r="I37" s="51"/>
      <c r="J37" s="51"/>
      <c r="K37" s="51"/>
      <c r="L37" s="51"/>
      <c r="M37" s="51"/>
      <c r="N37" s="51"/>
      <c r="O37" s="90"/>
      <c r="P37" s="90"/>
      <c r="Q37" s="113">
        <f t="shared" si="4"/>
        <v>0</v>
      </c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113">
        <f t="shared" si="5"/>
        <v>0</v>
      </c>
      <c r="AE37" s="90"/>
      <c r="AF37" s="90"/>
      <c r="AG37" s="90"/>
      <c r="AH37" s="90"/>
      <c r="AI37" s="90"/>
      <c r="AJ37" s="90"/>
      <c r="AK37" s="90"/>
      <c r="AL37" s="90"/>
      <c r="AM37" s="113">
        <f t="shared" si="6"/>
        <v>0</v>
      </c>
      <c r="AN37" s="90"/>
      <c r="AO37" s="90"/>
      <c r="AP37" s="90"/>
      <c r="AQ37" s="90"/>
      <c r="AR37" s="90"/>
      <c r="AS37" s="90">
        <v>4</v>
      </c>
      <c r="AT37" s="90">
        <v>3</v>
      </c>
      <c r="AU37" s="90">
        <v>3</v>
      </c>
      <c r="AV37" s="90">
        <v>4</v>
      </c>
      <c r="AW37" s="90">
        <v>4</v>
      </c>
      <c r="AX37" s="90">
        <v>1</v>
      </c>
      <c r="AY37" s="158">
        <v>1</v>
      </c>
      <c r="AZ37" s="90"/>
      <c r="BA37" s="113">
        <f t="shared" si="7"/>
        <v>32</v>
      </c>
      <c r="BB37" s="90"/>
      <c r="BC37" s="90"/>
      <c r="BD37" s="90"/>
      <c r="BE37" s="90"/>
      <c r="BF37" s="90"/>
      <c r="BG37" s="90"/>
      <c r="BH37" s="90"/>
      <c r="BI37" s="113">
        <f t="shared" si="18"/>
        <v>0</v>
      </c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113">
        <f t="shared" si="8"/>
        <v>0</v>
      </c>
      <c r="BV37" s="90"/>
      <c r="BW37" s="117">
        <f t="shared" si="19"/>
        <v>32</v>
      </c>
      <c r="BY37" s="14"/>
    </row>
    <row r="38" spans="1:78" ht="24.75" customHeight="1" thickBot="1">
      <c r="A38" s="48" t="s">
        <v>27</v>
      </c>
      <c r="B38" s="48" t="s">
        <v>28</v>
      </c>
      <c r="C38" s="38" t="s">
        <v>208</v>
      </c>
      <c r="D38" s="51">
        <f t="shared" si="10"/>
        <v>2628</v>
      </c>
      <c r="E38" s="134">
        <f t="shared" si="3"/>
        <v>876</v>
      </c>
      <c r="F38" s="98">
        <f>F39+F77</f>
        <v>1752</v>
      </c>
      <c r="G38" s="51">
        <f t="shared" si="0"/>
        <v>1400</v>
      </c>
      <c r="H38" s="100">
        <f>H39+H77</f>
        <v>352</v>
      </c>
      <c r="I38" s="100">
        <f>I39+I77</f>
        <v>3</v>
      </c>
      <c r="J38" s="100">
        <f aca="true" t="shared" si="20" ref="J38:BT38">J39+J77</f>
        <v>3</v>
      </c>
      <c r="K38" s="100">
        <f t="shared" si="20"/>
        <v>1</v>
      </c>
      <c r="L38" s="100">
        <f t="shared" si="20"/>
        <v>2</v>
      </c>
      <c r="M38" s="100">
        <f t="shared" si="20"/>
        <v>1</v>
      </c>
      <c r="N38" s="100">
        <f t="shared" si="20"/>
        <v>7</v>
      </c>
      <c r="O38" s="100">
        <f t="shared" si="20"/>
        <v>7</v>
      </c>
      <c r="P38" s="100">
        <f t="shared" si="20"/>
        <v>7</v>
      </c>
      <c r="Q38" s="113">
        <f t="shared" si="4"/>
        <v>64</v>
      </c>
      <c r="R38" s="100">
        <f t="shared" si="20"/>
        <v>1</v>
      </c>
      <c r="S38" s="100">
        <f t="shared" si="20"/>
        <v>1</v>
      </c>
      <c r="T38" s="100">
        <f t="shared" si="20"/>
        <v>2</v>
      </c>
      <c r="U38" s="100">
        <f t="shared" si="20"/>
        <v>1</v>
      </c>
      <c r="V38" s="100">
        <f t="shared" si="20"/>
        <v>1</v>
      </c>
      <c r="W38" s="100">
        <f t="shared" si="20"/>
        <v>7</v>
      </c>
      <c r="X38" s="100">
        <f t="shared" si="20"/>
        <v>7</v>
      </c>
      <c r="Y38" s="100">
        <f t="shared" si="20"/>
        <v>7</v>
      </c>
      <c r="Z38" s="100">
        <f t="shared" si="20"/>
        <v>7</v>
      </c>
      <c r="AA38" s="100">
        <f t="shared" si="20"/>
        <v>7</v>
      </c>
      <c r="AB38" s="100">
        <f t="shared" si="20"/>
        <v>7</v>
      </c>
      <c r="AC38" s="100">
        <f t="shared" si="20"/>
        <v>0</v>
      </c>
      <c r="AD38" s="113">
        <f t="shared" si="5"/>
        <v>98</v>
      </c>
      <c r="AE38" s="100">
        <f t="shared" si="20"/>
        <v>5</v>
      </c>
      <c r="AF38" s="100">
        <f t="shared" si="20"/>
        <v>5</v>
      </c>
      <c r="AG38" s="100">
        <f t="shared" si="20"/>
        <v>8</v>
      </c>
      <c r="AH38" s="100">
        <f t="shared" si="20"/>
        <v>8</v>
      </c>
      <c r="AI38" s="100">
        <f t="shared" si="20"/>
        <v>8</v>
      </c>
      <c r="AJ38" s="100">
        <f t="shared" si="20"/>
        <v>9</v>
      </c>
      <c r="AK38" s="100">
        <f t="shared" si="20"/>
        <v>10</v>
      </c>
      <c r="AL38" s="100">
        <f t="shared" si="20"/>
        <v>10</v>
      </c>
      <c r="AM38" s="113">
        <f t="shared" si="6"/>
        <v>130</v>
      </c>
      <c r="AN38" s="100">
        <f t="shared" si="20"/>
        <v>6</v>
      </c>
      <c r="AO38" s="100">
        <f t="shared" si="20"/>
        <v>6</v>
      </c>
      <c r="AP38" s="100">
        <f t="shared" si="20"/>
        <v>10</v>
      </c>
      <c r="AQ38" s="100">
        <f t="shared" si="20"/>
        <v>14</v>
      </c>
      <c r="AR38" s="100">
        <f t="shared" si="20"/>
        <v>14</v>
      </c>
      <c r="AS38" s="100">
        <f t="shared" si="20"/>
        <v>8</v>
      </c>
      <c r="AT38" s="100">
        <f t="shared" si="20"/>
        <v>14</v>
      </c>
      <c r="AU38" s="100">
        <f t="shared" si="20"/>
        <v>14</v>
      </c>
      <c r="AV38" s="100">
        <f t="shared" si="20"/>
        <v>14</v>
      </c>
      <c r="AW38" s="100">
        <f t="shared" si="20"/>
        <v>17</v>
      </c>
      <c r="AX38" s="100">
        <f t="shared" si="20"/>
        <v>25</v>
      </c>
      <c r="AY38" s="100">
        <f t="shared" si="20"/>
        <v>29</v>
      </c>
      <c r="AZ38" s="100">
        <f t="shared" si="20"/>
        <v>0</v>
      </c>
      <c r="BA38" s="113">
        <f t="shared" si="7"/>
        <v>278</v>
      </c>
      <c r="BB38" s="100">
        <f t="shared" si="20"/>
        <v>32</v>
      </c>
      <c r="BC38" s="100">
        <f t="shared" si="20"/>
        <v>36</v>
      </c>
      <c r="BD38" s="100">
        <f t="shared" si="20"/>
        <v>34</v>
      </c>
      <c r="BE38" s="100">
        <f t="shared" si="20"/>
        <v>33</v>
      </c>
      <c r="BF38" s="100">
        <f t="shared" si="20"/>
        <v>33</v>
      </c>
      <c r="BG38" s="100">
        <f t="shared" si="20"/>
        <v>33</v>
      </c>
      <c r="BH38" s="100">
        <f t="shared" si="20"/>
        <v>35</v>
      </c>
      <c r="BI38" s="113">
        <f t="shared" si="18"/>
        <v>582</v>
      </c>
      <c r="BJ38" s="100">
        <f t="shared" si="20"/>
        <v>28</v>
      </c>
      <c r="BK38" s="100">
        <f t="shared" si="20"/>
        <v>22</v>
      </c>
      <c r="BL38" s="100">
        <f t="shared" si="20"/>
        <v>35</v>
      </c>
      <c r="BM38" s="100">
        <f t="shared" si="20"/>
        <v>36</v>
      </c>
      <c r="BN38" s="100">
        <f t="shared" si="20"/>
        <v>42</v>
      </c>
      <c r="BO38" s="100">
        <f t="shared" si="20"/>
        <v>0</v>
      </c>
      <c r="BP38" s="100">
        <f t="shared" si="20"/>
        <v>36</v>
      </c>
      <c r="BQ38" s="100">
        <f t="shared" si="20"/>
        <v>36</v>
      </c>
      <c r="BR38" s="100">
        <f t="shared" si="20"/>
        <v>36</v>
      </c>
      <c r="BS38" s="100">
        <f t="shared" si="20"/>
        <v>36</v>
      </c>
      <c r="BT38" s="100">
        <f t="shared" si="20"/>
        <v>36</v>
      </c>
      <c r="BU38" s="113">
        <f t="shared" si="8"/>
        <v>672</v>
      </c>
      <c r="BV38" s="108"/>
      <c r="BW38" s="117">
        <f t="shared" si="19"/>
        <v>1824</v>
      </c>
      <c r="BY38" s="14"/>
      <c r="BZ38" s="46"/>
    </row>
    <row r="39" spans="1:79" ht="30.75" customHeight="1" thickBot="1">
      <c r="A39" s="48" t="s">
        <v>29</v>
      </c>
      <c r="B39" s="48" t="s">
        <v>30</v>
      </c>
      <c r="C39" s="38" t="s">
        <v>209</v>
      </c>
      <c r="D39" s="51">
        <f t="shared" si="10"/>
        <v>2568</v>
      </c>
      <c r="E39" s="134">
        <f t="shared" si="3"/>
        <v>856</v>
      </c>
      <c r="F39" s="98">
        <f>F53+F57+F61+F65+F69+F73</f>
        <v>1712</v>
      </c>
      <c r="G39" s="51">
        <f t="shared" si="0"/>
        <v>1360</v>
      </c>
      <c r="H39" s="100">
        <f>H53+H57+H61+H65+H69+H73</f>
        <v>352</v>
      </c>
      <c r="I39" s="100">
        <f>I53+I57+I61+I65+I69+I73</f>
        <v>3</v>
      </c>
      <c r="J39" s="100">
        <f aca="true" t="shared" si="21" ref="J39:BT39">J53+J57+J61+J65+J69+J73</f>
        <v>3</v>
      </c>
      <c r="K39" s="100">
        <f t="shared" si="21"/>
        <v>1</v>
      </c>
      <c r="L39" s="100">
        <f t="shared" si="21"/>
        <v>2</v>
      </c>
      <c r="M39" s="100">
        <f t="shared" si="21"/>
        <v>1</v>
      </c>
      <c r="N39" s="100">
        <f t="shared" si="21"/>
        <v>7</v>
      </c>
      <c r="O39" s="100">
        <f t="shared" si="21"/>
        <v>7</v>
      </c>
      <c r="P39" s="100">
        <f t="shared" si="21"/>
        <v>7</v>
      </c>
      <c r="Q39" s="113">
        <f t="shared" si="4"/>
        <v>64</v>
      </c>
      <c r="R39" s="100">
        <f t="shared" si="21"/>
        <v>1</v>
      </c>
      <c r="S39" s="100">
        <f t="shared" si="21"/>
        <v>1</v>
      </c>
      <c r="T39" s="100">
        <f t="shared" si="21"/>
        <v>2</v>
      </c>
      <c r="U39" s="100">
        <f t="shared" si="21"/>
        <v>1</v>
      </c>
      <c r="V39" s="100">
        <f t="shared" si="21"/>
        <v>1</v>
      </c>
      <c r="W39" s="100">
        <f t="shared" si="21"/>
        <v>7</v>
      </c>
      <c r="X39" s="100">
        <f t="shared" si="21"/>
        <v>7</v>
      </c>
      <c r="Y39" s="100">
        <f t="shared" si="21"/>
        <v>7</v>
      </c>
      <c r="Z39" s="100">
        <f t="shared" si="21"/>
        <v>7</v>
      </c>
      <c r="AA39" s="100">
        <f t="shared" si="21"/>
        <v>7</v>
      </c>
      <c r="AB39" s="100">
        <f t="shared" si="21"/>
        <v>7</v>
      </c>
      <c r="AC39" s="100">
        <f t="shared" si="21"/>
        <v>0</v>
      </c>
      <c r="AD39" s="113">
        <f t="shared" si="5"/>
        <v>98</v>
      </c>
      <c r="AE39" s="100">
        <f t="shared" si="21"/>
        <v>5</v>
      </c>
      <c r="AF39" s="100">
        <f t="shared" si="21"/>
        <v>5</v>
      </c>
      <c r="AG39" s="100">
        <f t="shared" si="21"/>
        <v>8</v>
      </c>
      <c r="AH39" s="100">
        <f t="shared" si="21"/>
        <v>8</v>
      </c>
      <c r="AI39" s="100">
        <f t="shared" si="21"/>
        <v>8</v>
      </c>
      <c r="AJ39" s="100">
        <f t="shared" si="21"/>
        <v>9</v>
      </c>
      <c r="AK39" s="100">
        <f t="shared" si="21"/>
        <v>10</v>
      </c>
      <c r="AL39" s="100">
        <f t="shared" si="21"/>
        <v>10</v>
      </c>
      <c r="AM39" s="113">
        <f t="shared" si="6"/>
        <v>130</v>
      </c>
      <c r="AN39" s="100">
        <f t="shared" si="21"/>
        <v>6</v>
      </c>
      <c r="AO39" s="100">
        <f t="shared" si="21"/>
        <v>6</v>
      </c>
      <c r="AP39" s="100">
        <f t="shared" si="21"/>
        <v>10</v>
      </c>
      <c r="AQ39" s="100">
        <f t="shared" si="21"/>
        <v>14</v>
      </c>
      <c r="AR39" s="100">
        <f t="shared" si="21"/>
        <v>14</v>
      </c>
      <c r="AS39" s="100">
        <f t="shared" si="21"/>
        <v>8</v>
      </c>
      <c r="AT39" s="100">
        <f t="shared" si="21"/>
        <v>14</v>
      </c>
      <c r="AU39" s="100">
        <f t="shared" si="21"/>
        <v>14</v>
      </c>
      <c r="AV39" s="100">
        <f t="shared" si="21"/>
        <v>14</v>
      </c>
      <c r="AW39" s="100">
        <f t="shared" si="21"/>
        <v>17</v>
      </c>
      <c r="AX39" s="100">
        <f t="shared" si="21"/>
        <v>25</v>
      </c>
      <c r="AY39" s="100">
        <f t="shared" si="21"/>
        <v>29</v>
      </c>
      <c r="AZ39" s="100">
        <f t="shared" si="21"/>
        <v>0</v>
      </c>
      <c r="BA39" s="113">
        <f t="shared" si="7"/>
        <v>278</v>
      </c>
      <c r="BB39" s="100">
        <f t="shared" si="21"/>
        <v>30</v>
      </c>
      <c r="BC39" s="100">
        <f t="shared" si="21"/>
        <v>36</v>
      </c>
      <c r="BD39" s="100">
        <f t="shared" si="21"/>
        <v>32</v>
      </c>
      <c r="BE39" s="100">
        <f t="shared" si="21"/>
        <v>31</v>
      </c>
      <c r="BF39" s="100">
        <f t="shared" si="21"/>
        <v>31</v>
      </c>
      <c r="BG39" s="100">
        <f t="shared" si="21"/>
        <v>31</v>
      </c>
      <c r="BH39" s="100">
        <f t="shared" si="21"/>
        <v>33</v>
      </c>
      <c r="BI39" s="113">
        <f t="shared" si="18"/>
        <v>558</v>
      </c>
      <c r="BJ39" s="100">
        <f t="shared" si="21"/>
        <v>26</v>
      </c>
      <c r="BK39" s="100">
        <f t="shared" si="21"/>
        <v>20</v>
      </c>
      <c r="BL39" s="100">
        <f t="shared" si="21"/>
        <v>34</v>
      </c>
      <c r="BM39" s="100">
        <f t="shared" si="21"/>
        <v>34</v>
      </c>
      <c r="BN39" s="100">
        <f t="shared" si="21"/>
        <v>40</v>
      </c>
      <c r="BO39" s="100">
        <f t="shared" si="21"/>
        <v>0</v>
      </c>
      <c r="BP39" s="100">
        <f t="shared" si="21"/>
        <v>36</v>
      </c>
      <c r="BQ39" s="100">
        <f t="shared" si="21"/>
        <v>36</v>
      </c>
      <c r="BR39" s="100">
        <f t="shared" si="21"/>
        <v>36</v>
      </c>
      <c r="BS39" s="100">
        <f t="shared" si="21"/>
        <v>36</v>
      </c>
      <c r="BT39" s="100">
        <f t="shared" si="21"/>
        <v>36</v>
      </c>
      <c r="BU39" s="113">
        <f t="shared" si="8"/>
        <v>656</v>
      </c>
      <c r="BV39" s="108"/>
      <c r="BW39" s="117">
        <f t="shared" si="19"/>
        <v>1784</v>
      </c>
      <c r="BY39" s="14"/>
      <c r="BZ39" s="46"/>
      <c r="CA39" s="11"/>
    </row>
    <row r="40" spans="1:78" ht="103.5" hidden="1" thickBot="1">
      <c r="A40" s="22" t="s">
        <v>31</v>
      </c>
      <c r="B40" s="48" t="s">
        <v>80</v>
      </c>
      <c r="C40" s="37" t="s">
        <v>123</v>
      </c>
      <c r="D40" s="51">
        <f t="shared" si="10"/>
        <v>465</v>
      </c>
      <c r="E40" s="134">
        <f t="shared" si="3"/>
        <v>155</v>
      </c>
      <c r="F40" s="55">
        <v>310</v>
      </c>
      <c r="G40" s="51">
        <f t="shared" si="0"/>
        <v>310</v>
      </c>
      <c r="H40" s="55"/>
      <c r="I40" s="55"/>
      <c r="J40" s="55"/>
      <c r="K40" s="55"/>
      <c r="L40" s="55"/>
      <c r="M40" s="55"/>
      <c r="N40" s="55"/>
      <c r="O40" s="108"/>
      <c r="P40" s="90"/>
      <c r="Q40" s="113">
        <f t="shared" si="4"/>
        <v>0</v>
      </c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113">
        <f t="shared" si="5"/>
        <v>0</v>
      </c>
      <c r="AE40" s="90"/>
      <c r="AF40" s="90"/>
      <c r="AG40" s="90"/>
      <c r="AH40" s="90"/>
      <c r="AI40" s="90"/>
      <c r="AJ40" s="90"/>
      <c r="AK40" s="90"/>
      <c r="AL40" s="90"/>
      <c r="AM40" s="113">
        <f t="shared" si="6"/>
        <v>0</v>
      </c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113">
        <f t="shared" si="7"/>
        <v>0</v>
      </c>
      <c r="BB40" s="90"/>
      <c r="BC40" s="90"/>
      <c r="BD40" s="90"/>
      <c r="BE40" s="90"/>
      <c r="BF40" s="90"/>
      <c r="BG40" s="90"/>
      <c r="BH40" s="90"/>
      <c r="BI40" s="113">
        <f t="shared" si="18"/>
        <v>0</v>
      </c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113">
        <f t="shared" si="8"/>
        <v>0</v>
      </c>
      <c r="BV40" s="90"/>
      <c r="BW40" s="117">
        <f t="shared" si="19"/>
        <v>0</v>
      </c>
      <c r="BY40" s="104" t="s">
        <v>104</v>
      </c>
      <c r="BZ40" s="47">
        <f>300+684</f>
        <v>984</v>
      </c>
    </row>
    <row r="41" spans="1:78" ht="39.75" hidden="1" thickBot="1">
      <c r="A41" s="22" t="s">
        <v>32</v>
      </c>
      <c r="B41" s="22" t="s">
        <v>81</v>
      </c>
      <c r="C41" s="36" t="s">
        <v>124</v>
      </c>
      <c r="D41" s="51">
        <f t="shared" si="10"/>
        <v>465</v>
      </c>
      <c r="E41" s="134">
        <f t="shared" si="3"/>
        <v>155</v>
      </c>
      <c r="F41" s="77">
        <v>310</v>
      </c>
      <c r="G41" s="51">
        <f t="shared" si="0"/>
        <v>310</v>
      </c>
      <c r="H41" s="51"/>
      <c r="I41" s="51"/>
      <c r="J41" s="51"/>
      <c r="K41" s="51"/>
      <c r="L41" s="51"/>
      <c r="M41" s="51"/>
      <c r="N41" s="51"/>
      <c r="O41" s="107"/>
      <c r="P41" s="90"/>
      <c r="Q41" s="113">
        <f t="shared" si="4"/>
        <v>0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113">
        <f t="shared" si="5"/>
        <v>0</v>
      </c>
      <c r="AE41" s="90"/>
      <c r="AF41" s="90"/>
      <c r="AG41" s="90"/>
      <c r="AH41" s="90"/>
      <c r="AI41" s="90"/>
      <c r="AJ41" s="90"/>
      <c r="AK41" s="90"/>
      <c r="AL41" s="90"/>
      <c r="AM41" s="113">
        <f t="shared" si="6"/>
        <v>0</v>
      </c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113">
        <f t="shared" si="7"/>
        <v>0</v>
      </c>
      <c r="BB41" s="90"/>
      <c r="BC41" s="90"/>
      <c r="BD41" s="90"/>
      <c r="BE41" s="90"/>
      <c r="BF41" s="90"/>
      <c r="BG41" s="90"/>
      <c r="BH41" s="90"/>
      <c r="BI41" s="113">
        <f t="shared" si="18"/>
        <v>0</v>
      </c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113">
        <f t="shared" si="8"/>
        <v>0</v>
      </c>
      <c r="BV41" s="90"/>
      <c r="BW41" s="117">
        <f t="shared" si="19"/>
        <v>0</v>
      </c>
      <c r="BY41" s="105" t="s">
        <v>102</v>
      </c>
      <c r="BZ41" s="21">
        <f>39*36</f>
        <v>1404</v>
      </c>
    </row>
    <row r="42" spans="1:78" ht="65.25" hidden="1" thickBot="1">
      <c r="A42" s="22" t="s">
        <v>33</v>
      </c>
      <c r="B42" s="22" t="s">
        <v>82</v>
      </c>
      <c r="C42" s="36" t="s">
        <v>125</v>
      </c>
      <c r="D42" s="51">
        <f t="shared" si="10"/>
        <v>216</v>
      </c>
      <c r="E42" s="134">
        <f t="shared" si="3"/>
        <v>72</v>
      </c>
      <c r="F42" s="55">
        <v>144</v>
      </c>
      <c r="G42" s="51">
        <f t="shared" si="0"/>
        <v>144</v>
      </c>
      <c r="H42" s="51"/>
      <c r="I42" s="51"/>
      <c r="J42" s="51"/>
      <c r="K42" s="51"/>
      <c r="L42" s="51"/>
      <c r="M42" s="51"/>
      <c r="N42" s="51"/>
      <c r="O42" s="107"/>
      <c r="P42" s="90"/>
      <c r="Q42" s="113">
        <f t="shared" si="4"/>
        <v>0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113">
        <f t="shared" si="5"/>
        <v>0</v>
      </c>
      <c r="AE42" s="90"/>
      <c r="AF42" s="90"/>
      <c r="AG42" s="90"/>
      <c r="AH42" s="90"/>
      <c r="AI42" s="90"/>
      <c r="AJ42" s="90"/>
      <c r="AK42" s="90"/>
      <c r="AL42" s="90"/>
      <c r="AM42" s="113">
        <f t="shared" si="6"/>
        <v>0</v>
      </c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113">
        <f t="shared" si="7"/>
        <v>0</v>
      </c>
      <c r="BB42" s="90"/>
      <c r="BC42" s="90"/>
      <c r="BD42" s="90"/>
      <c r="BE42" s="90"/>
      <c r="BF42" s="90"/>
      <c r="BG42" s="90"/>
      <c r="BH42" s="90"/>
      <c r="BI42" s="113">
        <f t="shared" si="18"/>
        <v>0</v>
      </c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113">
        <f t="shared" si="8"/>
        <v>0</v>
      </c>
      <c r="BV42" s="90"/>
      <c r="BW42" s="117">
        <f t="shared" si="19"/>
        <v>0</v>
      </c>
      <c r="BY42" s="14"/>
      <c r="BZ42" s="106" t="s">
        <v>103</v>
      </c>
    </row>
    <row r="43" spans="1:77" ht="16.5" hidden="1" thickBot="1">
      <c r="A43" s="22" t="s">
        <v>34</v>
      </c>
      <c r="B43" s="22"/>
      <c r="C43" s="76" t="s">
        <v>126</v>
      </c>
      <c r="D43" s="51">
        <f t="shared" si="10"/>
        <v>162</v>
      </c>
      <c r="E43" s="134">
        <f t="shared" si="3"/>
        <v>54</v>
      </c>
      <c r="F43" s="55">
        <v>108</v>
      </c>
      <c r="G43" s="51">
        <f t="shared" si="0"/>
        <v>108</v>
      </c>
      <c r="H43" s="51"/>
      <c r="I43" s="51"/>
      <c r="J43" s="51"/>
      <c r="K43" s="51"/>
      <c r="L43" s="51"/>
      <c r="M43" s="51"/>
      <c r="N43" s="51"/>
      <c r="O43" s="107"/>
      <c r="P43" s="90"/>
      <c r="Q43" s="113">
        <f t="shared" si="4"/>
        <v>0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113">
        <f t="shared" si="5"/>
        <v>0</v>
      </c>
      <c r="AE43" s="90"/>
      <c r="AF43" s="90"/>
      <c r="AG43" s="90"/>
      <c r="AH43" s="90"/>
      <c r="AI43" s="90"/>
      <c r="AJ43" s="90"/>
      <c r="AK43" s="90"/>
      <c r="AL43" s="90"/>
      <c r="AM43" s="113">
        <f t="shared" si="6"/>
        <v>0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13">
        <f t="shared" si="7"/>
        <v>0</v>
      </c>
      <c r="BB43" s="90"/>
      <c r="BC43" s="90"/>
      <c r="BD43" s="90"/>
      <c r="BE43" s="90"/>
      <c r="BF43" s="90"/>
      <c r="BG43" s="90"/>
      <c r="BH43" s="90"/>
      <c r="BI43" s="113">
        <f t="shared" si="18"/>
        <v>0</v>
      </c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113">
        <f t="shared" si="8"/>
        <v>0</v>
      </c>
      <c r="BV43" s="90"/>
      <c r="BW43" s="117">
        <f t="shared" si="19"/>
        <v>0</v>
      </c>
      <c r="BY43" s="14"/>
    </row>
    <row r="44" spans="1:77" ht="16.5" hidden="1" thickBot="1">
      <c r="A44" s="22" t="s">
        <v>36</v>
      </c>
      <c r="B44" s="22"/>
      <c r="C44" s="37" t="s">
        <v>127</v>
      </c>
      <c r="D44" s="51">
        <f t="shared" si="10"/>
        <v>262.5</v>
      </c>
      <c r="E44" s="134">
        <f t="shared" si="3"/>
        <v>87.5</v>
      </c>
      <c r="F44" s="77">
        <v>175</v>
      </c>
      <c r="G44" s="51">
        <f t="shared" si="0"/>
        <v>175</v>
      </c>
      <c r="H44" s="55"/>
      <c r="I44" s="55"/>
      <c r="J44" s="55"/>
      <c r="K44" s="55"/>
      <c r="L44" s="55"/>
      <c r="M44" s="55"/>
      <c r="N44" s="55"/>
      <c r="O44" s="108"/>
      <c r="P44" s="90"/>
      <c r="Q44" s="113">
        <f t="shared" si="4"/>
        <v>0</v>
      </c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113">
        <f t="shared" si="5"/>
        <v>0</v>
      </c>
      <c r="AE44" s="90"/>
      <c r="AF44" s="90"/>
      <c r="AG44" s="90"/>
      <c r="AH44" s="90"/>
      <c r="AI44" s="90"/>
      <c r="AJ44" s="90"/>
      <c r="AK44" s="90"/>
      <c r="AL44" s="90"/>
      <c r="AM44" s="113">
        <f t="shared" si="6"/>
        <v>0</v>
      </c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13">
        <f t="shared" si="7"/>
        <v>0</v>
      </c>
      <c r="BB44" s="90"/>
      <c r="BC44" s="90"/>
      <c r="BD44" s="90"/>
      <c r="BE44" s="90"/>
      <c r="BF44" s="90"/>
      <c r="BG44" s="90"/>
      <c r="BH44" s="90"/>
      <c r="BI44" s="113">
        <f t="shared" si="18"/>
        <v>0</v>
      </c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113">
        <f t="shared" si="8"/>
        <v>0</v>
      </c>
      <c r="BV44" s="90"/>
      <c r="BW44" s="117">
        <f t="shared" si="19"/>
        <v>0</v>
      </c>
      <c r="BY44" s="14"/>
    </row>
    <row r="45" spans="1:77" ht="27" hidden="1" thickBot="1">
      <c r="A45" s="22" t="s">
        <v>83</v>
      </c>
      <c r="B45" s="48" t="s">
        <v>84</v>
      </c>
      <c r="C45" s="36" t="s">
        <v>128</v>
      </c>
      <c r="D45" s="51">
        <f t="shared" si="10"/>
        <v>262.5</v>
      </c>
      <c r="E45" s="134">
        <f t="shared" si="3"/>
        <v>87.5</v>
      </c>
      <c r="F45" s="77">
        <v>175</v>
      </c>
      <c r="G45" s="51">
        <f t="shared" si="0"/>
        <v>175</v>
      </c>
      <c r="H45" s="51"/>
      <c r="I45" s="51"/>
      <c r="J45" s="51"/>
      <c r="K45" s="51"/>
      <c r="L45" s="51"/>
      <c r="M45" s="51"/>
      <c r="N45" s="51"/>
      <c r="O45" s="107"/>
      <c r="P45" s="107"/>
      <c r="Q45" s="113">
        <f t="shared" si="4"/>
        <v>0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13">
        <f t="shared" si="5"/>
        <v>0</v>
      </c>
      <c r="AE45" s="107"/>
      <c r="AF45" s="107"/>
      <c r="AG45" s="107"/>
      <c r="AH45" s="107"/>
      <c r="AI45" s="107"/>
      <c r="AJ45" s="107"/>
      <c r="AK45" s="107"/>
      <c r="AL45" s="107"/>
      <c r="AM45" s="113">
        <f t="shared" si="6"/>
        <v>0</v>
      </c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13">
        <f t="shared" si="7"/>
        <v>0</v>
      </c>
      <c r="BB45" s="107"/>
      <c r="BC45" s="107"/>
      <c r="BD45" s="107"/>
      <c r="BE45" s="107"/>
      <c r="BF45" s="107"/>
      <c r="BG45" s="107"/>
      <c r="BH45" s="107"/>
      <c r="BI45" s="113">
        <f t="shared" si="18"/>
        <v>0</v>
      </c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113">
        <f t="shared" si="8"/>
        <v>0</v>
      </c>
      <c r="BV45" s="107"/>
      <c r="BW45" s="117">
        <f t="shared" si="19"/>
        <v>0</v>
      </c>
      <c r="BY45" s="14"/>
    </row>
    <row r="46" spans="1:77" ht="39.75" hidden="1" thickBot="1">
      <c r="A46" s="22" t="s">
        <v>87</v>
      </c>
      <c r="B46" s="22" t="s">
        <v>85</v>
      </c>
      <c r="C46" s="36" t="s">
        <v>129</v>
      </c>
      <c r="D46" s="51">
        <f t="shared" si="10"/>
        <v>108</v>
      </c>
      <c r="E46" s="134">
        <f t="shared" si="3"/>
        <v>36</v>
      </c>
      <c r="F46" s="55">
        <v>72</v>
      </c>
      <c r="G46" s="51">
        <f t="shared" si="0"/>
        <v>72</v>
      </c>
      <c r="H46" s="51"/>
      <c r="I46" s="51"/>
      <c r="J46" s="51"/>
      <c r="K46" s="51"/>
      <c r="L46" s="51"/>
      <c r="M46" s="51"/>
      <c r="N46" s="51"/>
      <c r="O46" s="107"/>
      <c r="P46" s="90"/>
      <c r="Q46" s="113">
        <f t="shared" si="4"/>
        <v>0</v>
      </c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113">
        <f t="shared" si="5"/>
        <v>0</v>
      </c>
      <c r="AE46" s="90"/>
      <c r="AF46" s="90"/>
      <c r="AG46" s="90"/>
      <c r="AH46" s="90"/>
      <c r="AI46" s="90"/>
      <c r="AJ46" s="90"/>
      <c r="AK46" s="90"/>
      <c r="AL46" s="90"/>
      <c r="AM46" s="113">
        <f t="shared" si="6"/>
        <v>0</v>
      </c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113">
        <f t="shared" si="7"/>
        <v>0</v>
      </c>
      <c r="BB46" s="90"/>
      <c r="BC46" s="90"/>
      <c r="BD46" s="90"/>
      <c r="BE46" s="90"/>
      <c r="BF46" s="90"/>
      <c r="BG46" s="90"/>
      <c r="BH46" s="90"/>
      <c r="BI46" s="113">
        <f t="shared" si="18"/>
        <v>0</v>
      </c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113">
        <f t="shared" si="8"/>
        <v>0</v>
      </c>
      <c r="BV46" s="90"/>
      <c r="BW46" s="117">
        <f t="shared" si="19"/>
        <v>0</v>
      </c>
      <c r="BY46" s="14"/>
    </row>
    <row r="47" spans="1:77" ht="27" hidden="1" thickBot="1">
      <c r="A47" s="22" t="s">
        <v>88</v>
      </c>
      <c r="B47" s="22" t="s">
        <v>86</v>
      </c>
      <c r="C47" s="36" t="s">
        <v>126</v>
      </c>
      <c r="D47" s="51">
        <f t="shared" si="10"/>
        <v>162</v>
      </c>
      <c r="E47" s="134">
        <f t="shared" si="3"/>
        <v>54</v>
      </c>
      <c r="F47" s="55">
        <v>108</v>
      </c>
      <c r="G47" s="51">
        <f t="shared" si="0"/>
        <v>108</v>
      </c>
      <c r="H47" s="51"/>
      <c r="I47" s="51"/>
      <c r="J47" s="51"/>
      <c r="K47" s="51"/>
      <c r="L47" s="51"/>
      <c r="M47" s="51"/>
      <c r="N47" s="51"/>
      <c r="O47" s="107"/>
      <c r="P47" s="90"/>
      <c r="Q47" s="113">
        <f t="shared" si="4"/>
        <v>0</v>
      </c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113">
        <f t="shared" si="5"/>
        <v>0</v>
      </c>
      <c r="AE47" s="90"/>
      <c r="AF47" s="90"/>
      <c r="AG47" s="90"/>
      <c r="AH47" s="90"/>
      <c r="AI47" s="90"/>
      <c r="AJ47" s="90"/>
      <c r="AK47" s="90"/>
      <c r="AL47" s="90"/>
      <c r="AM47" s="113">
        <f t="shared" si="6"/>
        <v>0</v>
      </c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113">
        <f t="shared" si="7"/>
        <v>0</v>
      </c>
      <c r="BB47" s="90"/>
      <c r="BC47" s="90"/>
      <c r="BD47" s="90"/>
      <c r="BE47" s="90"/>
      <c r="BF47" s="90"/>
      <c r="BG47" s="90"/>
      <c r="BH47" s="90"/>
      <c r="BI47" s="113">
        <f t="shared" si="18"/>
        <v>0</v>
      </c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113">
        <f t="shared" si="8"/>
        <v>0</v>
      </c>
      <c r="BV47" s="90"/>
      <c r="BW47" s="117">
        <f t="shared" si="19"/>
        <v>0</v>
      </c>
      <c r="BY47" s="14"/>
    </row>
    <row r="48" spans="1:77" ht="16.5" hidden="1" thickBot="1">
      <c r="A48" s="22" t="s">
        <v>37</v>
      </c>
      <c r="B48" s="22"/>
      <c r="C48" s="39" t="s">
        <v>131</v>
      </c>
      <c r="D48" s="51">
        <f t="shared" si="10"/>
        <v>348</v>
      </c>
      <c r="E48" s="134">
        <f t="shared" si="3"/>
        <v>116</v>
      </c>
      <c r="F48" s="77">
        <v>232</v>
      </c>
      <c r="G48" s="51">
        <f t="shared" si="0"/>
        <v>232</v>
      </c>
      <c r="H48" s="55"/>
      <c r="I48" s="55"/>
      <c r="J48" s="55"/>
      <c r="K48" s="55"/>
      <c r="L48" s="55"/>
      <c r="M48" s="55"/>
      <c r="N48" s="55"/>
      <c r="O48" s="108"/>
      <c r="P48" s="90"/>
      <c r="Q48" s="113">
        <f t="shared" si="4"/>
        <v>0</v>
      </c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113">
        <f t="shared" si="5"/>
        <v>0</v>
      </c>
      <c r="AE48" s="90"/>
      <c r="AF48" s="90"/>
      <c r="AG48" s="90"/>
      <c r="AH48" s="90"/>
      <c r="AI48" s="90"/>
      <c r="AJ48" s="90"/>
      <c r="AK48" s="90"/>
      <c r="AL48" s="90"/>
      <c r="AM48" s="113">
        <f t="shared" si="6"/>
        <v>0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113">
        <f t="shared" si="7"/>
        <v>0</v>
      </c>
      <c r="BB48" s="90"/>
      <c r="BC48" s="90"/>
      <c r="BD48" s="90"/>
      <c r="BE48" s="90"/>
      <c r="BF48" s="90"/>
      <c r="BG48" s="90"/>
      <c r="BH48" s="90"/>
      <c r="BI48" s="113">
        <f t="shared" si="18"/>
        <v>0</v>
      </c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113">
        <f t="shared" si="8"/>
        <v>0</v>
      </c>
      <c r="BV48" s="90"/>
      <c r="BW48" s="117">
        <f t="shared" si="19"/>
        <v>0</v>
      </c>
      <c r="BY48" s="14"/>
    </row>
    <row r="49" spans="1:77" ht="16.5" hidden="1" thickBot="1">
      <c r="A49" s="22" t="s">
        <v>38</v>
      </c>
      <c r="B49" s="22"/>
      <c r="C49" s="36" t="s">
        <v>100</v>
      </c>
      <c r="D49" s="51">
        <f t="shared" si="10"/>
        <v>348</v>
      </c>
      <c r="E49" s="134">
        <f t="shared" si="3"/>
        <v>116</v>
      </c>
      <c r="F49" s="77">
        <v>232</v>
      </c>
      <c r="G49" s="51">
        <f t="shared" si="0"/>
        <v>232</v>
      </c>
      <c r="H49" s="51"/>
      <c r="I49" s="51"/>
      <c r="J49" s="51"/>
      <c r="K49" s="51"/>
      <c r="L49" s="51"/>
      <c r="M49" s="51"/>
      <c r="N49" s="51"/>
      <c r="O49" s="107"/>
      <c r="P49" s="90"/>
      <c r="Q49" s="113">
        <f t="shared" si="4"/>
        <v>0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113">
        <f t="shared" si="5"/>
        <v>0</v>
      </c>
      <c r="AE49" s="90"/>
      <c r="AF49" s="90"/>
      <c r="AG49" s="90"/>
      <c r="AH49" s="90"/>
      <c r="AI49" s="90"/>
      <c r="AJ49" s="90"/>
      <c r="AK49" s="90"/>
      <c r="AL49" s="90"/>
      <c r="AM49" s="113">
        <f t="shared" si="6"/>
        <v>0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113">
        <f t="shared" si="7"/>
        <v>0</v>
      </c>
      <c r="BB49" s="90"/>
      <c r="BC49" s="90"/>
      <c r="BD49" s="90"/>
      <c r="BE49" s="90"/>
      <c r="BF49" s="90"/>
      <c r="BG49" s="90"/>
      <c r="BH49" s="90"/>
      <c r="BI49" s="113">
        <f t="shared" si="18"/>
        <v>0</v>
      </c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113">
        <f t="shared" si="8"/>
        <v>0</v>
      </c>
      <c r="BV49" s="90"/>
      <c r="BW49" s="117">
        <f t="shared" si="19"/>
        <v>0</v>
      </c>
      <c r="BY49" s="14"/>
    </row>
    <row r="50" spans="1:77" ht="52.5" hidden="1" thickBot="1">
      <c r="A50" s="22" t="s">
        <v>89</v>
      </c>
      <c r="B50" s="48" t="s">
        <v>93</v>
      </c>
      <c r="C50" s="36" t="s">
        <v>35</v>
      </c>
      <c r="D50" s="51">
        <f t="shared" si="10"/>
        <v>162</v>
      </c>
      <c r="E50" s="134">
        <f t="shared" si="3"/>
        <v>54</v>
      </c>
      <c r="F50" s="55">
        <v>108</v>
      </c>
      <c r="G50" s="51">
        <f t="shared" si="0"/>
        <v>108</v>
      </c>
      <c r="H50" s="51"/>
      <c r="I50" s="51"/>
      <c r="J50" s="51"/>
      <c r="K50" s="51"/>
      <c r="L50" s="51"/>
      <c r="M50" s="51"/>
      <c r="N50" s="51"/>
      <c r="O50" s="107"/>
      <c r="P50" s="90"/>
      <c r="Q50" s="113">
        <f t="shared" si="4"/>
        <v>0</v>
      </c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113">
        <f t="shared" si="5"/>
        <v>0</v>
      </c>
      <c r="AE50" s="90"/>
      <c r="AF50" s="90"/>
      <c r="AG50" s="90"/>
      <c r="AH50" s="90"/>
      <c r="AI50" s="90"/>
      <c r="AJ50" s="90"/>
      <c r="AK50" s="90"/>
      <c r="AL50" s="90"/>
      <c r="AM50" s="113">
        <f t="shared" si="6"/>
        <v>0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113">
        <f t="shared" si="7"/>
        <v>0</v>
      </c>
      <c r="BB50" s="90"/>
      <c r="BC50" s="90"/>
      <c r="BD50" s="90"/>
      <c r="BE50" s="90"/>
      <c r="BF50" s="90"/>
      <c r="BG50" s="90"/>
      <c r="BH50" s="90"/>
      <c r="BI50" s="113">
        <f t="shared" si="18"/>
        <v>0</v>
      </c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113">
        <f t="shared" si="8"/>
        <v>0</v>
      </c>
      <c r="BV50" s="90"/>
      <c r="BW50" s="117">
        <f t="shared" si="19"/>
        <v>0</v>
      </c>
      <c r="BY50" s="14"/>
    </row>
    <row r="51" spans="1:77" ht="65.25" hidden="1" thickBot="1">
      <c r="A51" s="22" t="s">
        <v>90</v>
      </c>
      <c r="B51" s="22" t="s">
        <v>94</v>
      </c>
      <c r="C51" s="36" t="s">
        <v>100</v>
      </c>
      <c r="D51" s="51">
        <f t="shared" si="10"/>
        <v>216</v>
      </c>
      <c r="E51" s="134">
        <f t="shared" si="3"/>
        <v>72</v>
      </c>
      <c r="F51" s="55">
        <v>144</v>
      </c>
      <c r="G51" s="51">
        <f t="shared" si="0"/>
        <v>144</v>
      </c>
      <c r="H51" s="51"/>
      <c r="I51" s="51"/>
      <c r="J51" s="51"/>
      <c r="K51" s="51"/>
      <c r="L51" s="51"/>
      <c r="M51" s="51"/>
      <c r="N51" s="51"/>
      <c r="O51" s="107"/>
      <c r="P51" s="90"/>
      <c r="Q51" s="113">
        <f t="shared" si="4"/>
        <v>0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113">
        <f t="shared" si="5"/>
        <v>0</v>
      </c>
      <c r="AE51" s="90"/>
      <c r="AF51" s="90"/>
      <c r="AG51" s="90"/>
      <c r="AH51" s="90"/>
      <c r="AI51" s="90"/>
      <c r="AJ51" s="90"/>
      <c r="AK51" s="90"/>
      <c r="AL51" s="90"/>
      <c r="AM51" s="113">
        <f t="shared" si="6"/>
        <v>0</v>
      </c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113">
        <f t="shared" si="7"/>
        <v>0</v>
      </c>
      <c r="BB51" s="90"/>
      <c r="BC51" s="90"/>
      <c r="BD51" s="90"/>
      <c r="BE51" s="90"/>
      <c r="BF51" s="90"/>
      <c r="BG51" s="90"/>
      <c r="BH51" s="90"/>
      <c r="BI51" s="113">
        <f t="shared" si="18"/>
        <v>0</v>
      </c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113">
        <f t="shared" si="8"/>
        <v>0</v>
      </c>
      <c r="BV51" s="90"/>
      <c r="BW51" s="117">
        <f t="shared" si="19"/>
        <v>0</v>
      </c>
      <c r="BY51" s="14"/>
    </row>
    <row r="52" spans="1:77" ht="16.5" hidden="1" thickBot="1">
      <c r="A52" s="22" t="s">
        <v>91</v>
      </c>
      <c r="B52" s="22"/>
      <c r="C52" s="51" t="s">
        <v>35</v>
      </c>
      <c r="D52" s="51">
        <f t="shared" si="10"/>
        <v>0</v>
      </c>
      <c r="E52" s="134">
        <f t="shared" si="3"/>
        <v>0</v>
      </c>
      <c r="F52" s="55"/>
      <c r="G52" s="51">
        <f t="shared" si="0"/>
        <v>0</v>
      </c>
      <c r="H52" s="51"/>
      <c r="I52" s="51"/>
      <c r="J52" s="51"/>
      <c r="K52" s="51"/>
      <c r="L52" s="51"/>
      <c r="M52" s="51"/>
      <c r="N52" s="51"/>
      <c r="O52" s="107"/>
      <c r="P52" s="90"/>
      <c r="Q52" s="113">
        <f t="shared" si="4"/>
        <v>0</v>
      </c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113">
        <f t="shared" si="5"/>
        <v>0</v>
      </c>
      <c r="AE52" s="90"/>
      <c r="AF52" s="90"/>
      <c r="AG52" s="90"/>
      <c r="AH52" s="90"/>
      <c r="AI52" s="90"/>
      <c r="AJ52" s="90"/>
      <c r="AK52" s="90"/>
      <c r="AL52" s="90"/>
      <c r="AM52" s="113">
        <f t="shared" si="6"/>
        <v>0</v>
      </c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113">
        <f t="shared" si="7"/>
        <v>0</v>
      </c>
      <c r="BB52" s="90"/>
      <c r="BC52" s="90"/>
      <c r="BD52" s="90"/>
      <c r="BE52" s="90"/>
      <c r="BF52" s="90"/>
      <c r="BG52" s="90"/>
      <c r="BH52" s="90"/>
      <c r="BI52" s="113">
        <f t="shared" si="18"/>
        <v>0</v>
      </c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113">
        <f t="shared" si="8"/>
        <v>0</v>
      </c>
      <c r="BV52" s="90"/>
      <c r="BW52" s="117">
        <f t="shared" si="19"/>
        <v>0</v>
      </c>
      <c r="BY52" s="14"/>
    </row>
    <row r="53" spans="1:77" ht="27" thickBot="1">
      <c r="A53" s="48" t="s">
        <v>31</v>
      </c>
      <c r="B53" s="80" t="s">
        <v>111</v>
      </c>
      <c r="C53" s="37" t="s">
        <v>201</v>
      </c>
      <c r="D53" s="51">
        <f t="shared" si="10"/>
        <v>942</v>
      </c>
      <c r="E53" s="134">
        <f t="shared" si="3"/>
        <v>314</v>
      </c>
      <c r="F53" s="77">
        <f>F54+F55+F56</f>
        <v>628</v>
      </c>
      <c r="G53" s="51">
        <f t="shared" si="0"/>
        <v>566</v>
      </c>
      <c r="H53" s="77">
        <f>H54+H55+H56</f>
        <v>62</v>
      </c>
      <c r="I53" s="77">
        <f>I54+I55+I56</f>
        <v>3</v>
      </c>
      <c r="J53" s="77">
        <f aca="true" t="shared" si="22" ref="J53:AY53">J54+J55+J56</f>
        <v>3</v>
      </c>
      <c r="K53" s="77">
        <f t="shared" si="22"/>
        <v>1</v>
      </c>
      <c r="L53" s="77">
        <f t="shared" si="22"/>
        <v>2</v>
      </c>
      <c r="M53" s="77">
        <f t="shared" si="22"/>
        <v>1</v>
      </c>
      <c r="N53" s="77">
        <f t="shared" si="22"/>
        <v>7</v>
      </c>
      <c r="O53" s="77">
        <f t="shared" si="22"/>
        <v>7</v>
      </c>
      <c r="P53" s="77">
        <f t="shared" si="22"/>
        <v>7</v>
      </c>
      <c r="Q53" s="113">
        <f t="shared" si="4"/>
        <v>64</v>
      </c>
      <c r="R53" s="77">
        <f t="shared" si="22"/>
        <v>1</v>
      </c>
      <c r="S53" s="77">
        <f t="shared" si="22"/>
        <v>1</v>
      </c>
      <c r="T53" s="77">
        <f t="shared" si="22"/>
        <v>2</v>
      </c>
      <c r="U53" s="77">
        <f t="shared" si="22"/>
        <v>1</v>
      </c>
      <c r="V53" s="77">
        <f t="shared" si="22"/>
        <v>1</v>
      </c>
      <c r="W53" s="77">
        <f t="shared" si="22"/>
        <v>7</v>
      </c>
      <c r="X53" s="77">
        <f t="shared" si="22"/>
        <v>7</v>
      </c>
      <c r="Y53" s="77">
        <f t="shared" si="22"/>
        <v>7</v>
      </c>
      <c r="Z53" s="77">
        <f t="shared" si="22"/>
        <v>7</v>
      </c>
      <c r="AA53" s="77">
        <f t="shared" si="22"/>
        <v>7</v>
      </c>
      <c r="AB53" s="77">
        <f t="shared" si="22"/>
        <v>7</v>
      </c>
      <c r="AC53" s="77">
        <f t="shared" si="22"/>
        <v>0</v>
      </c>
      <c r="AD53" s="113">
        <f t="shared" si="5"/>
        <v>98</v>
      </c>
      <c r="AE53" s="77">
        <f t="shared" si="22"/>
        <v>3</v>
      </c>
      <c r="AF53" s="77">
        <f t="shared" si="22"/>
        <v>3</v>
      </c>
      <c r="AG53" s="77">
        <f t="shared" si="22"/>
        <v>7</v>
      </c>
      <c r="AH53" s="77">
        <f t="shared" si="22"/>
        <v>7</v>
      </c>
      <c r="AI53" s="77">
        <f t="shared" si="22"/>
        <v>7</v>
      </c>
      <c r="AJ53" s="77">
        <f t="shared" si="22"/>
        <v>8</v>
      </c>
      <c r="AK53" s="77">
        <f t="shared" si="22"/>
        <v>9</v>
      </c>
      <c r="AL53" s="77">
        <f t="shared" si="22"/>
        <v>8</v>
      </c>
      <c r="AM53" s="113">
        <f t="shared" si="6"/>
        <v>107</v>
      </c>
      <c r="AN53" s="77">
        <f t="shared" si="22"/>
        <v>4</v>
      </c>
      <c r="AO53" s="77">
        <f t="shared" si="22"/>
        <v>4</v>
      </c>
      <c r="AP53" s="77">
        <f t="shared" si="22"/>
        <v>1</v>
      </c>
      <c r="AQ53" s="77">
        <f t="shared" si="22"/>
        <v>7</v>
      </c>
      <c r="AR53" s="77">
        <f t="shared" si="22"/>
        <v>13</v>
      </c>
      <c r="AS53" s="77">
        <f t="shared" si="22"/>
        <v>7</v>
      </c>
      <c r="AT53" s="77">
        <f t="shared" si="22"/>
        <v>7</v>
      </c>
      <c r="AU53" s="77">
        <f t="shared" si="22"/>
        <v>13</v>
      </c>
      <c r="AV53" s="77">
        <f t="shared" si="22"/>
        <v>13</v>
      </c>
      <c r="AW53" s="77">
        <f t="shared" si="22"/>
        <v>14</v>
      </c>
      <c r="AX53" s="77">
        <f t="shared" si="22"/>
        <v>18</v>
      </c>
      <c r="AY53" s="77">
        <f t="shared" si="22"/>
        <v>12</v>
      </c>
      <c r="AZ53" s="77">
        <f>AZ54+AZ55+AZ56</f>
        <v>0</v>
      </c>
      <c r="BA53" s="113">
        <f t="shared" si="7"/>
        <v>179</v>
      </c>
      <c r="BB53" s="77">
        <f aca="true" t="shared" si="23" ref="BB53:BH53">BB54+BB55+BB56</f>
        <v>0</v>
      </c>
      <c r="BC53" s="77">
        <f t="shared" si="23"/>
        <v>36</v>
      </c>
      <c r="BD53" s="77">
        <f t="shared" si="23"/>
        <v>0</v>
      </c>
      <c r="BE53" s="77">
        <f t="shared" si="23"/>
        <v>0</v>
      </c>
      <c r="BF53" s="77">
        <f t="shared" si="23"/>
        <v>0</v>
      </c>
      <c r="BG53" s="77">
        <f t="shared" si="23"/>
        <v>0</v>
      </c>
      <c r="BH53" s="77">
        <f t="shared" si="23"/>
        <v>0</v>
      </c>
      <c r="BI53" s="113">
        <f t="shared" si="18"/>
        <v>180</v>
      </c>
      <c r="BJ53" s="77">
        <f aca="true" t="shared" si="24" ref="BJ53:BT53">BJ54+BJ55+BJ56</f>
        <v>0</v>
      </c>
      <c r="BK53" s="77">
        <f t="shared" si="24"/>
        <v>0</v>
      </c>
      <c r="BL53" s="77">
        <f t="shared" si="24"/>
        <v>0</v>
      </c>
      <c r="BM53" s="77">
        <f t="shared" si="24"/>
        <v>0</v>
      </c>
      <c r="BN53" s="77">
        <f t="shared" si="24"/>
        <v>0</v>
      </c>
      <c r="BO53" s="77">
        <f t="shared" si="24"/>
        <v>0</v>
      </c>
      <c r="BP53" s="77">
        <f t="shared" si="24"/>
        <v>0</v>
      </c>
      <c r="BQ53" s="77">
        <f t="shared" si="24"/>
        <v>0</v>
      </c>
      <c r="BR53" s="77">
        <f t="shared" si="24"/>
        <v>0</v>
      </c>
      <c r="BS53" s="77">
        <f t="shared" si="24"/>
        <v>0</v>
      </c>
      <c r="BT53" s="77">
        <f t="shared" si="24"/>
        <v>0</v>
      </c>
      <c r="BU53" s="113">
        <f t="shared" si="8"/>
        <v>0</v>
      </c>
      <c r="BV53" s="90"/>
      <c r="BW53" s="117">
        <f t="shared" si="19"/>
        <v>628</v>
      </c>
      <c r="BY53" s="14"/>
    </row>
    <row r="54" spans="1:77" ht="27" thickBot="1">
      <c r="A54" s="22" t="s">
        <v>32</v>
      </c>
      <c r="B54" s="82" t="s">
        <v>112</v>
      </c>
      <c r="C54" s="36" t="s">
        <v>205</v>
      </c>
      <c r="D54" s="51">
        <f t="shared" si="10"/>
        <v>186</v>
      </c>
      <c r="E54" s="134">
        <f t="shared" si="3"/>
        <v>62</v>
      </c>
      <c r="F54" s="77">
        <v>124</v>
      </c>
      <c r="G54" s="51">
        <f t="shared" si="0"/>
        <v>62</v>
      </c>
      <c r="H54" s="74">
        <v>62</v>
      </c>
      <c r="I54" s="74">
        <v>3</v>
      </c>
      <c r="J54" s="74">
        <v>3</v>
      </c>
      <c r="K54" s="74">
        <v>1</v>
      </c>
      <c r="L54" s="74">
        <v>2</v>
      </c>
      <c r="M54" s="74">
        <v>1</v>
      </c>
      <c r="N54" s="74">
        <v>1</v>
      </c>
      <c r="O54" s="110">
        <v>1</v>
      </c>
      <c r="P54" s="110">
        <v>1</v>
      </c>
      <c r="Q54" s="113">
        <f t="shared" si="4"/>
        <v>28</v>
      </c>
      <c r="R54" s="110">
        <v>1</v>
      </c>
      <c r="S54" s="110">
        <v>1</v>
      </c>
      <c r="T54" s="110">
        <v>2</v>
      </c>
      <c r="U54" s="110">
        <v>1</v>
      </c>
      <c r="V54" s="110">
        <v>1</v>
      </c>
      <c r="W54" s="110">
        <v>1</v>
      </c>
      <c r="X54" s="110">
        <v>1</v>
      </c>
      <c r="Y54" s="110">
        <v>1</v>
      </c>
      <c r="Z54" s="110">
        <v>1</v>
      </c>
      <c r="AA54" s="110">
        <v>1</v>
      </c>
      <c r="AB54" s="110">
        <v>1</v>
      </c>
      <c r="AC54" s="110"/>
      <c r="AD54" s="113">
        <f t="shared" si="5"/>
        <v>26</v>
      </c>
      <c r="AE54" s="111">
        <v>3</v>
      </c>
      <c r="AF54" s="111">
        <v>3</v>
      </c>
      <c r="AG54" s="111">
        <v>1</v>
      </c>
      <c r="AH54" s="111">
        <v>1</v>
      </c>
      <c r="AI54" s="111">
        <v>1</v>
      </c>
      <c r="AJ54" s="111">
        <v>2</v>
      </c>
      <c r="AK54" s="111">
        <v>3</v>
      </c>
      <c r="AL54" s="90">
        <v>2</v>
      </c>
      <c r="AM54" s="113">
        <f t="shared" si="6"/>
        <v>35</v>
      </c>
      <c r="AN54" s="90">
        <v>4</v>
      </c>
      <c r="AO54" s="90">
        <v>4</v>
      </c>
      <c r="AP54" s="90">
        <v>1</v>
      </c>
      <c r="AQ54" s="90">
        <v>1</v>
      </c>
      <c r="AR54" s="90">
        <v>1</v>
      </c>
      <c r="AS54" s="90">
        <v>1</v>
      </c>
      <c r="AT54" s="90">
        <v>1</v>
      </c>
      <c r="AU54" s="90">
        <v>1</v>
      </c>
      <c r="AV54" s="90">
        <v>1</v>
      </c>
      <c r="AW54" s="159">
        <v>2</v>
      </c>
      <c r="AX54" s="90"/>
      <c r="AY54" s="90"/>
      <c r="AZ54" s="90"/>
      <c r="BA54" s="113">
        <f t="shared" si="7"/>
        <v>35</v>
      </c>
      <c r="BB54" s="90"/>
      <c r="BC54" s="90"/>
      <c r="BD54" s="90"/>
      <c r="BE54" s="90"/>
      <c r="BF54" s="90"/>
      <c r="BG54" s="90"/>
      <c r="BH54" s="90"/>
      <c r="BI54" s="113">
        <f t="shared" si="18"/>
        <v>0</v>
      </c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113">
        <f t="shared" si="8"/>
        <v>0</v>
      </c>
      <c r="BV54" s="90"/>
      <c r="BW54" s="117">
        <f t="shared" si="19"/>
        <v>124</v>
      </c>
      <c r="BY54" s="149"/>
    </row>
    <row r="55" spans="1:77" ht="16.5" thickBot="1">
      <c r="A55" s="22" t="s">
        <v>34</v>
      </c>
      <c r="B55" s="22" t="s">
        <v>117</v>
      </c>
      <c r="C55" s="36" t="s">
        <v>190</v>
      </c>
      <c r="D55" s="51">
        <v>324</v>
      </c>
      <c r="E55" s="134"/>
      <c r="F55" s="55">
        <v>324</v>
      </c>
      <c r="G55" s="51">
        <f t="shared" si="0"/>
        <v>324</v>
      </c>
      <c r="H55" s="51"/>
      <c r="I55" s="51"/>
      <c r="J55" s="51"/>
      <c r="K55" s="51"/>
      <c r="L55" s="51"/>
      <c r="M55" s="51"/>
      <c r="N55" s="51">
        <v>6</v>
      </c>
      <c r="O55" s="110">
        <v>6</v>
      </c>
      <c r="P55" s="110">
        <v>6</v>
      </c>
      <c r="Q55" s="113">
        <f t="shared" si="4"/>
        <v>36</v>
      </c>
      <c r="R55" s="110"/>
      <c r="S55" s="110"/>
      <c r="T55" s="110"/>
      <c r="U55" s="110"/>
      <c r="V55" s="110"/>
      <c r="W55" s="110">
        <v>6</v>
      </c>
      <c r="X55" s="110">
        <v>6</v>
      </c>
      <c r="Y55" s="110">
        <v>6</v>
      </c>
      <c r="Z55" s="110">
        <v>6</v>
      </c>
      <c r="AA55" s="110">
        <v>6</v>
      </c>
      <c r="AB55" s="110">
        <v>6</v>
      </c>
      <c r="AC55" s="110"/>
      <c r="AD55" s="113">
        <f t="shared" si="5"/>
        <v>72</v>
      </c>
      <c r="AE55" s="90"/>
      <c r="AF55" s="90"/>
      <c r="AG55" s="90">
        <v>6</v>
      </c>
      <c r="AH55" s="90">
        <v>6</v>
      </c>
      <c r="AI55" s="90">
        <v>6</v>
      </c>
      <c r="AJ55" s="90">
        <v>6</v>
      </c>
      <c r="AK55" s="90">
        <v>6</v>
      </c>
      <c r="AL55" s="90">
        <v>6</v>
      </c>
      <c r="AM55" s="113">
        <f t="shared" si="6"/>
        <v>72</v>
      </c>
      <c r="AN55" s="90"/>
      <c r="AO55" s="90"/>
      <c r="AP55" s="90"/>
      <c r="AQ55" s="90">
        <v>6</v>
      </c>
      <c r="AR55" s="90">
        <v>12</v>
      </c>
      <c r="AS55" s="90">
        <v>6</v>
      </c>
      <c r="AT55" s="90">
        <v>6</v>
      </c>
      <c r="AU55" s="90">
        <v>12</v>
      </c>
      <c r="AV55" s="90">
        <v>12</v>
      </c>
      <c r="AW55" s="90">
        <v>12</v>
      </c>
      <c r="AX55" s="90">
        <v>18</v>
      </c>
      <c r="AY55" s="156">
        <v>12</v>
      </c>
      <c r="AZ55" s="90"/>
      <c r="BA55" s="113">
        <v>144</v>
      </c>
      <c r="BB55" s="90"/>
      <c r="BC55" s="90"/>
      <c r="BD55" s="90"/>
      <c r="BE55" s="90"/>
      <c r="BF55" s="90"/>
      <c r="BG55" s="90"/>
      <c r="BH55" s="90"/>
      <c r="BI55" s="113">
        <f t="shared" si="18"/>
        <v>0</v>
      </c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113">
        <f t="shared" si="8"/>
        <v>0</v>
      </c>
      <c r="BV55" s="90"/>
      <c r="BW55" s="117">
        <f t="shared" si="19"/>
        <v>324</v>
      </c>
      <c r="BY55" s="14"/>
    </row>
    <row r="56" spans="1:77" ht="16.5" thickBot="1">
      <c r="A56" s="22" t="s">
        <v>36</v>
      </c>
      <c r="B56" s="22" t="s">
        <v>118</v>
      </c>
      <c r="C56" s="76" t="s">
        <v>126</v>
      </c>
      <c r="D56" s="51">
        <v>180</v>
      </c>
      <c r="E56" s="134"/>
      <c r="F56" s="55">
        <v>180</v>
      </c>
      <c r="G56" s="51">
        <f t="shared" si="0"/>
        <v>180</v>
      </c>
      <c r="H56" s="51"/>
      <c r="I56" s="51"/>
      <c r="J56" s="51"/>
      <c r="K56" s="51"/>
      <c r="L56" s="51"/>
      <c r="M56" s="51"/>
      <c r="N56" s="51"/>
      <c r="O56" s="107"/>
      <c r="P56" s="90"/>
      <c r="Q56" s="113">
        <f t="shared" si="4"/>
        <v>0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113">
        <f t="shared" si="5"/>
        <v>0</v>
      </c>
      <c r="AE56" s="90"/>
      <c r="AF56" s="90"/>
      <c r="AG56" s="90"/>
      <c r="AH56" s="90"/>
      <c r="AI56" s="90"/>
      <c r="AJ56" s="90"/>
      <c r="AK56" s="90"/>
      <c r="AL56" s="90"/>
      <c r="AM56" s="113">
        <f t="shared" si="6"/>
        <v>0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113">
        <f t="shared" si="7"/>
        <v>0</v>
      </c>
      <c r="BB56" s="90"/>
      <c r="BC56" s="165">
        <v>36</v>
      </c>
      <c r="BD56" s="90"/>
      <c r="BE56" s="90"/>
      <c r="BF56" s="90"/>
      <c r="BG56" s="90"/>
      <c r="BH56" s="90"/>
      <c r="BI56" s="113">
        <f t="shared" si="18"/>
        <v>180</v>
      </c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113">
        <f t="shared" si="8"/>
        <v>0</v>
      </c>
      <c r="BV56" s="90"/>
      <c r="BW56" s="117">
        <f t="shared" si="19"/>
        <v>180</v>
      </c>
      <c r="BY56" s="14"/>
    </row>
    <row r="57" spans="1:77" ht="39.75" thickBot="1">
      <c r="A57" s="48" t="s">
        <v>83</v>
      </c>
      <c r="B57" s="48" t="s">
        <v>134</v>
      </c>
      <c r="C57" s="93" t="s">
        <v>193</v>
      </c>
      <c r="D57" s="51">
        <f t="shared" si="10"/>
        <v>171</v>
      </c>
      <c r="E57" s="134">
        <f t="shared" si="3"/>
        <v>57</v>
      </c>
      <c r="F57" s="99">
        <f>F58+F59+F60</f>
        <v>114</v>
      </c>
      <c r="G57" s="51">
        <f t="shared" si="0"/>
        <v>93</v>
      </c>
      <c r="H57" s="99">
        <f>H58+H59+H60</f>
        <v>21</v>
      </c>
      <c r="I57" s="99">
        <f>I58+I59+I60</f>
        <v>0</v>
      </c>
      <c r="J57" s="99">
        <f aca="true" t="shared" si="25" ref="J57:AY57">J58+J59+J60</f>
        <v>0</v>
      </c>
      <c r="K57" s="99">
        <f t="shared" si="25"/>
        <v>0</v>
      </c>
      <c r="L57" s="99">
        <f t="shared" si="25"/>
        <v>0</v>
      </c>
      <c r="M57" s="99">
        <f t="shared" si="25"/>
        <v>0</v>
      </c>
      <c r="N57" s="99">
        <f t="shared" si="25"/>
        <v>0</v>
      </c>
      <c r="O57" s="99">
        <f t="shared" si="25"/>
        <v>0</v>
      </c>
      <c r="P57" s="99">
        <f t="shared" si="25"/>
        <v>0</v>
      </c>
      <c r="Q57" s="113">
        <f t="shared" si="4"/>
        <v>0</v>
      </c>
      <c r="R57" s="99">
        <f t="shared" si="25"/>
        <v>0</v>
      </c>
      <c r="S57" s="99">
        <f t="shared" si="25"/>
        <v>0</v>
      </c>
      <c r="T57" s="99">
        <f t="shared" si="25"/>
        <v>0</v>
      </c>
      <c r="U57" s="99">
        <f t="shared" si="25"/>
        <v>0</v>
      </c>
      <c r="V57" s="99">
        <f t="shared" si="25"/>
        <v>0</v>
      </c>
      <c r="W57" s="99">
        <f t="shared" si="25"/>
        <v>0</v>
      </c>
      <c r="X57" s="99">
        <f t="shared" si="25"/>
        <v>0</v>
      </c>
      <c r="Y57" s="99">
        <f t="shared" si="25"/>
        <v>0</v>
      </c>
      <c r="Z57" s="99">
        <f t="shared" si="25"/>
        <v>0</v>
      </c>
      <c r="AA57" s="99">
        <f t="shared" si="25"/>
        <v>0</v>
      </c>
      <c r="AB57" s="99">
        <f t="shared" si="25"/>
        <v>0</v>
      </c>
      <c r="AC57" s="99">
        <f t="shared" si="25"/>
        <v>0</v>
      </c>
      <c r="AD57" s="113">
        <f t="shared" si="5"/>
        <v>0</v>
      </c>
      <c r="AE57" s="99">
        <f t="shared" si="25"/>
        <v>2</v>
      </c>
      <c r="AF57" s="99">
        <f t="shared" si="25"/>
        <v>2</v>
      </c>
      <c r="AG57" s="99">
        <f t="shared" si="25"/>
        <v>1</v>
      </c>
      <c r="AH57" s="99">
        <f t="shared" si="25"/>
        <v>1</v>
      </c>
      <c r="AI57" s="99">
        <f t="shared" si="25"/>
        <v>1</v>
      </c>
      <c r="AJ57" s="99">
        <f t="shared" si="25"/>
        <v>1</v>
      </c>
      <c r="AK57" s="99">
        <f t="shared" si="25"/>
        <v>1</v>
      </c>
      <c r="AL57" s="99">
        <f t="shared" si="25"/>
        <v>2</v>
      </c>
      <c r="AM57" s="113">
        <f t="shared" si="6"/>
        <v>23</v>
      </c>
      <c r="AN57" s="99">
        <f t="shared" si="25"/>
        <v>2</v>
      </c>
      <c r="AO57" s="99">
        <f t="shared" si="25"/>
        <v>2</v>
      </c>
      <c r="AP57" s="99">
        <f t="shared" si="25"/>
        <v>9</v>
      </c>
      <c r="AQ57" s="99">
        <f t="shared" si="25"/>
        <v>6</v>
      </c>
      <c r="AR57" s="99">
        <f t="shared" si="25"/>
        <v>0</v>
      </c>
      <c r="AS57" s="99">
        <f t="shared" si="25"/>
        <v>0</v>
      </c>
      <c r="AT57" s="99">
        <f t="shared" si="25"/>
        <v>6</v>
      </c>
      <c r="AU57" s="99">
        <f t="shared" si="25"/>
        <v>0</v>
      </c>
      <c r="AV57" s="99">
        <f t="shared" si="25"/>
        <v>0</v>
      </c>
      <c r="AW57" s="99">
        <f t="shared" si="25"/>
        <v>0</v>
      </c>
      <c r="AX57" s="99">
        <f t="shared" si="25"/>
        <v>0</v>
      </c>
      <c r="AY57" s="99">
        <f t="shared" si="25"/>
        <v>0</v>
      </c>
      <c r="AZ57" s="99">
        <f>AZ58+AZ59+AZ60</f>
        <v>0</v>
      </c>
      <c r="BA57" s="113">
        <f t="shared" si="7"/>
        <v>55</v>
      </c>
      <c r="BB57" s="99">
        <f aca="true" t="shared" si="26" ref="BB57:BH57">BB58+BB59+BB60</f>
        <v>0</v>
      </c>
      <c r="BC57" s="99">
        <f t="shared" si="26"/>
        <v>0</v>
      </c>
      <c r="BD57" s="99">
        <f t="shared" si="26"/>
        <v>0</v>
      </c>
      <c r="BE57" s="99">
        <f t="shared" si="26"/>
        <v>0</v>
      </c>
      <c r="BF57" s="99">
        <f t="shared" si="26"/>
        <v>0</v>
      </c>
      <c r="BG57" s="99">
        <f t="shared" si="26"/>
        <v>0</v>
      </c>
      <c r="BH57" s="99">
        <f t="shared" si="26"/>
        <v>0</v>
      </c>
      <c r="BI57" s="113">
        <f t="shared" si="18"/>
        <v>0</v>
      </c>
      <c r="BJ57" s="99">
        <f aca="true" t="shared" si="27" ref="BJ57:BT57">BJ58+BJ59+BJ60</f>
        <v>0</v>
      </c>
      <c r="BK57" s="99">
        <f t="shared" si="27"/>
        <v>0</v>
      </c>
      <c r="BL57" s="99">
        <f t="shared" si="27"/>
        <v>0</v>
      </c>
      <c r="BM57" s="99">
        <f t="shared" si="27"/>
        <v>0</v>
      </c>
      <c r="BN57" s="99">
        <f t="shared" si="27"/>
        <v>0</v>
      </c>
      <c r="BO57" s="99">
        <f t="shared" si="27"/>
        <v>0</v>
      </c>
      <c r="BP57" s="99">
        <f t="shared" si="27"/>
        <v>0</v>
      </c>
      <c r="BQ57" s="99">
        <f t="shared" si="27"/>
        <v>0</v>
      </c>
      <c r="BR57" s="99">
        <f t="shared" si="27"/>
        <v>36</v>
      </c>
      <c r="BS57" s="99">
        <f t="shared" si="27"/>
        <v>0</v>
      </c>
      <c r="BT57" s="99">
        <f t="shared" si="27"/>
        <v>0</v>
      </c>
      <c r="BU57" s="113">
        <f t="shared" si="8"/>
        <v>36</v>
      </c>
      <c r="BV57" s="90"/>
      <c r="BW57" s="117">
        <f t="shared" si="19"/>
        <v>114</v>
      </c>
      <c r="BY57" s="14"/>
    </row>
    <row r="58" spans="1:77" ht="39.75" thickBot="1">
      <c r="A58" s="22" t="s">
        <v>87</v>
      </c>
      <c r="B58" s="22" t="s">
        <v>135</v>
      </c>
      <c r="C58" s="36" t="s">
        <v>190</v>
      </c>
      <c r="D58" s="51">
        <f t="shared" si="10"/>
        <v>63</v>
      </c>
      <c r="E58" s="134">
        <f t="shared" si="3"/>
        <v>21</v>
      </c>
      <c r="F58" s="77">
        <v>42</v>
      </c>
      <c r="G58" s="51">
        <f t="shared" si="0"/>
        <v>21</v>
      </c>
      <c r="H58" s="74">
        <v>21</v>
      </c>
      <c r="I58" s="133"/>
      <c r="J58" s="74"/>
      <c r="K58" s="74"/>
      <c r="L58" s="74"/>
      <c r="M58" s="74"/>
      <c r="N58" s="74"/>
      <c r="O58" s="107"/>
      <c r="P58" s="90"/>
      <c r="Q58" s="113">
        <f t="shared" si="4"/>
        <v>0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113">
        <f t="shared" si="5"/>
        <v>0</v>
      </c>
      <c r="AE58" s="90">
        <v>2</v>
      </c>
      <c r="AF58" s="90">
        <v>2</v>
      </c>
      <c r="AG58" s="90">
        <v>1</v>
      </c>
      <c r="AH58" s="90">
        <v>1</v>
      </c>
      <c r="AI58" s="90">
        <v>1</v>
      </c>
      <c r="AJ58" s="90">
        <v>1</v>
      </c>
      <c r="AK58" s="90">
        <v>1</v>
      </c>
      <c r="AL58" s="90">
        <v>2</v>
      </c>
      <c r="AM58" s="113">
        <f t="shared" si="6"/>
        <v>23</v>
      </c>
      <c r="AN58" s="90">
        <v>2</v>
      </c>
      <c r="AO58" s="90">
        <v>2</v>
      </c>
      <c r="AP58" s="156">
        <v>3</v>
      </c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113">
        <f t="shared" si="7"/>
        <v>19</v>
      </c>
      <c r="BB58" s="90"/>
      <c r="BC58" s="90"/>
      <c r="BD58" s="90"/>
      <c r="BE58" s="90"/>
      <c r="BF58" s="90"/>
      <c r="BG58" s="90"/>
      <c r="BH58" s="90"/>
      <c r="BI58" s="113">
        <f t="shared" si="18"/>
        <v>0</v>
      </c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113">
        <f t="shared" si="8"/>
        <v>0</v>
      </c>
      <c r="BV58" s="90"/>
      <c r="BW58" s="117">
        <f t="shared" si="19"/>
        <v>42</v>
      </c>
      <c r="BY58" s="149"/>
    </row>
    <row r="59" spans="1:77" ht="16.5" thickBot="1">
      <c r="A59" s="22" t="s">
        <v>37</v>
      </c>
      <c r="B59" s="22" t="s">
        <v>117</v>
      </c>
      <c r="C59" s="36" t="s">
        <v>204</v>
      </c>
      <c r="D59" s="51">
        <v>36</v>
      </c>
      <c r="E59" s="134"/>
      <c r="F59" s="55">
        <v>36</v>
      </c>
      <c r="G59" s="51">
        <f t="shared" si="0"/>
        <v>36</v>
      </c>
      <c r="H59" s="51"/>
      <c r="I59" s="134"/>
      <c r="J59" s="51"/>
      <c r="K59" s="51"/>
      <c r="L59" s="51"/>
      <c r="M59" s="51"/>
      <c r="N59" s="51"/>
      <c r="O59" s="107"/>
      <c r="P59" s="90"/>
      <c r="Q59" s="113">
        <f t="shared" si="4"/>
        <v>0</v>
      </c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113">
        <f t="shared" si="5"/>
        <v>0</v>
      </c>
      <c r="AE59" s="90"/>
      <c r="AF59" s="90"/>
      <c r="AG59" s="90"/>
      <c r="AH59" s="90"/>
      <c r="AI59" s="90"/>
      <c r="AJ59" s="90"/>
      <c r="AK59" s="90"/>
      <c r="AL59" s="90"/>
      <c r="AM59" s="113">
        <f t="shared" si="6"/>
        <v>0</v>
      </c>
      <c r="AN59" s="90"/>
      <c r="AO59" s="90"/>
      <c r="AP59" s="90">
        <v>6</v>
      </c>
      <c r="AQ59" s="90">
        <v>6</v>
      </c>
      <c r="AR59" s="90"/>
      <c r="AS59" s="90"/>
      <c r="AT59" s="156">
        <v>6</v>
      </c>
      <c r="AU59" s="90"/>
      <c r="AV59" s="90"/>
      <c r="AW59" s="90"/>
      <c r="AX59" s="90"/>
      <c r="AY59" s="90"/>
      <c r="AZ59" s="90"/>
      <c r="BA59" s="113">
        <f t="shared" si="7"/>
        <v>36</v>
      </c>
      <c r="BB59" s="90"/>
      <c r="BC59" s="90"/>
      <c r="BD59" s="90"/>
      <c r="BE59" s="90"/>
      <c r="BF59" s="90"/>
      <c r="BG59" s="90"/>
      <c r="BH59" s="90"/>
      <c r="BI59" s="113">
        <f t="shared" si="18"/>
        <v>0</v>
      </c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113">
        <f t="shared" si="8"/>
        <v>0</v>
      </c>
      <c r="BV59" s="90"/>
      <c r="BW59" s="117">
        <f t="shared" si="19"/>
        <v>36</v>
      </c>
      <c r="BY59" s="149"/>
    </row>
    <row r="60" spans="1:77" ht="21.75" customHeight="1" thickBot="1">
      <c r="A60" s="22" t="s">
        <v>38</v>
      </c>
      <c r="B60" s="22" t="s">
        <v>118</v>
      </c>
      <c r="C60" s="76" t="s">
        <v>126</v>
      </c>
      <c r="D60" s="51">
        <f t="shared" si="10"/>
        <v>36</v>
      </c>
      <c r="E60" s="134"/>
      <c r="F60" s="55">
        <v>36</v>
      </c>
      <c r="G60" s="51">
        <f t="shared" si="0"/>
        <v>36</v>
      </c>
      <c r="H60" s="51"/>
      <c r="I60" s="134"/>
      <c r="J60" s="51"/>
      <c r="K60" s="51"/>
      <c r="L60" s="51"/>
      <c r="M60" s="51"/>
      <c r="N60" s="51"/>
      <c r="O60" s="107"/>
      <c r="P60" s="90"/>
      <c r="Q60" s="113">
        <f t="shared" si="4"/>
        <v>0</v>
      </c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113">
        <f t="shared" si="5"/>
        <v>0</v>
      </c>
      <c r="AE60" s="90"/>
      <c r="AF60" s="90"/>
      <c r="AG60" s="90"/>
      <c r="AH60" s="90"/>
      <c r="AI60" s="90"/>
      <c r="AJ60" s="90"/>
      <c r="AK60" s="90"/>
      <c r="AL60" s="90"/>
      <c r="AM60" s="113">
        <f t="shared" si="6"/>
        <v>0</v>
      </c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113">
        <f t="shared" si="7"/>
        <v>0</v>
      </c>
      <c r="BB60" s="90"/>
      <c r="BC60" s="90"/>
      <c r="BD60" s="90"/>
      <c r="BE60" s="90"/>
      <c r="BF60" s="90"/>
      <c r="BG60" s="90"/>
      <c r="BH60" s="90"/>
      <c r="BI60" s="113">
        <f t="shared" si="18"/>
        <v>0</v>
      </c>
      <c r="BJ60" s="90"/>
      <c r="BK60" s="90"/>
      <c r="BL60" s="90"/>
      <c r="BM60" s="90"/>
      <c r="BN60" s="90"/>
      <c r="BO60" s="90"/>
      <c r="BP60" s="90"/>
      <c r="BQ60" s="90"/>
      <c r="BR60" s="156">
        <v>36</v>
      </c>
      <c r="BS60" s="90"/>
      <c r="BT60" s="90"/>
      <c r="BU60" s="113">
        <f t="shared" si="8"/>
        <v>36</v>
      </c>
      <c r="BV60" s="90"/>
      <c r="BW60" s="117">
        <f t="shared" si="19"/>
        <v>36</v>
      </c>
      <c r="BY60" s="14"/>
    </row>
    <row r="61" spans="1:77" ht="29.25" customHeight="1" thickBot="1">
      <c r="A61" s="48" t="s">
        <v>89</v>
      </c>
      <c r="B61" s="83" t="s">
        <v>113</v>
      </c>
      <c r="C61" s="92" t="s">
        <v>193</v>
      </c>
      <c r="D61" s="51">
        <f t="shared" si="10"/>
        <v>699</v>
      </c>
      <c r="E61" s="134">
        <f t="shared" si="3"/>
        <v>233</v>
      </c>
      <c r="F61" s="77">
        <f>F62+F63+F64</f>
        <v>466</v>
      </c>
      <c r="G61" s="51">
        <f t="shared" si="0"/>
        <v>269</v>
      </c>
      <c r="H61" s="55">
        <f>H62+H63+H64</f>
        <v>197</v>
      </c>
      <c r="I61" s="55">
        <f>I62+I63+I64</f>
        <v>0</v>
      </c>
      <c r="J61" s="55">
        <f aca="true" t="shared" si="28" ref="J61:AY61">J62+J63+J64</f>
        <v>0</v>
      </c>
      <c r="K61" s="55">
        <f t="shared" si="28"/>
        <v>0</v>
      </c>
      <c r="L61" s="55">
        <f t="shared" si="28"/>
        <v>0</v>
      </c>
      <c r="M61" s="55">
        <f t="shared" si="28"/>
        <v>0</v>
      </c>
      <c r="N61" s="55">
        <f t="shared" si="28"/>
        <v>0</v>
      </c>
      <c r="O61" s="55">
        <f t="shared" si="28"/>
        <v>0</v>
      </c>
      <c r="P61" s="55">
        <f t="shared" si="28"/>
        <v>0</v>
      </c>
      <c r="Q61" s="113">
        <f t="shared" si="4"/>
        <v>0</v>
      </c>
      <c r="R61" s="55">
        <f t="shared" si="28"/>
        <v>0</v>
      </c>
      <c r="S61" s="55">
        <f t="shared" si="28"/>
        <v>0</v>
      </c>
      <c r="T61" s="55">
        <f t="shared" si="28"/>
        <v>0</v>
      </c>
      <c r="U61" s="55">
        <f t="shared" si="28"/>
        <v>0</v>
      </c>
      <c r="V61" s="55">
        <f t="shared" si="28"/>
        <v>0</v>
      </c>
      <c r="W61" s="55">
        <f t="shared" si="28"/>
        <v>0</v>
      </c>
      <c r="X61" s="55">
        <f t="shared" si="28"/>
        <v>0</v>
      </c>
      <c r="Y61" s="55">
        <f t="shared" si="28"/>
        <v>0</v>
      </c>
      <c r="Z61" s="55">
        <f t="shared" si="28"/>
        <v>0</v>
      </c>
      <c r="AA61" s="55">
        <f t="shared" si="28"/>
        <v>0</v>
      </c>
      <c r="AB61" s="55">
        <f t="shared" si="28"/>
        <v>0</v>
      </c>
      <c r="AC61" s="55">
        <f t="shared" si="28"/>
        <v>0</v>
      </c>
      <c r="AD61" s="113">
        <f t="shared" si="5"/>
        <v>0</v>
      </c>
      <c r="AE61" s="55">
        <f t="shared" si="28"/>
        <v>0</v>
      </c>
      <c r="AF61" s="55">
        <f t="shared" si="28"/>
        <v>0</v>
      </c>
      <c r="AG61" s="55">
        <f t="shared" si="28"/>
        <v>0</v>
      </c>
      <c r="AH61" s="55">
        <f t="shared" si="28"/>
        <v>0</v>
      </c>
      <c r="AI61" s="55">
        <f t="shared" si="28"/>
        <v>0</v>
      </c>
      <c r="AJ61" s="55">
        <f t="shared" si="28"/>
        <v>0</v>
      </c>
      <c r="AK61" s="55">
        <f t="shared" si="28"/>
        <v>0</v>
      </c>
      <c r="AL61" s="55">
        <f t="shared" si="28"/>
        <v>0</v>
      </c>
      <c r="AM61" s="113">
        <f t="shared" si="6"/>
        <v>0</v>
      </c>
      <c r="AN61" s="55">
        <f t="shared" si="28"/>
        <v>0</v>
      </c>
      <c r="AO61" s="55">
        <f t="shared" si="28"/>
        <v>0</v>
      </c>
      <c r="AP61" s="55">
        <f t="shared" si="28"/>
        <v>0</v>
      </c>
      <c r="AQ61" s="55">
        <f t="shared" si="28"/>
        <v>1</v>
      </c>
      <c r="AR61" s="55">
        <f t="shared" si="28"/>
        <v>1</v>
      </c>
      <c r="AS61" s="55">
        <f t="shared" si="28"/>
        <v>1</v>
      </c>
      <c r="AT61" s="55">
        <f t="shared" si="28"/>
        <v>1</v>
      </c>
      <c r="AU61" s="55">
        <f t="shared" si="28"/>
        <v>1</v>
      </c>
      <c r="AV61" s="55">
        <f t="shared" si="28"/>
        <v>1</v>
      </c>
      <c r="AW61" s="55">
        <f t="shared" si="28"/>
        <v>3</v>
      </c>
      <c r="AX61" s="55">
        <f t="shared" si="28"/>
        <v>7</v>
      </c>
      <c r="AY61" s="55">
        <f t="shared" si="28"/>
        <v>17</v>
      </c>
      <c r="AZ61" s="55">
        <f>AZ62+AZ63+AZ64</f>
        <v>0</v>
      </c>
      <c r="BA61" s="113">
        <f t="shared" si="7"/>
        <v>44</v>
      </c>
      <c r="BB61" s="55">
        <f aca="true" t="shared" si="29" ref="BB61:BH61">BB62+BB63+BB64</f>
        <v>16</v>
      </c>
      <c r="BC61" s="55">
        <f t="shared" si="29"/>
        <v>0</v>
      </c>
      <c r="BD61" s="55">
        <f t="shared" si="29"/>
        <v>16</v>
      </c>
      <c r="BE61" s="55">
        <f t="shared" si="29"/>
        <v>16</v>
      </c>
      <c r="BF61" s="55">
        <f t="shared" si="29"/>
        <v>17</v>
      </c>
      <c r="BG61" s="55">
        <f t="shared" si="29"/>
        <v>18</v>
      </c>
      <c r="BH61" s="55">
        <f t="shared" si="29"/>
        <v>19</v>
      </c>
      <c r="BI61" s="113">
        <f t="shared" si="18"/>
        <v>208</v>
      </c>
      <c r="BJ61" s="55">
        <f aca="true" t="shared" si="30" ref="BJ61:BT61">BJ62+BJ63+BJ64</f>
        <v>15</v>
      </c>
      <c r="BK61" s="55">
        <f t="shared" si="30"/>
        <v>9</v>
      </c>
      <c r="BL61" s="55">
        <f t="shared" si="30"/>
        <v>24</v>
      </c>
      <c r="BM61" s="55">
        <f t="shared" si="30"/>
        <v>17</v>
      </c>
      <c r="BN61" s="55">
        <f t="shared" si="30"/>
        <v>14</v>
      </c>
      <c r="BO61" s="55">
        <f t="shared" si="30"/>
        <v>0</v>
      </c>
      <c r="BP61" s="55">
        <f t="shared" si="30"/>
        <v>0</v>
      </c>
      <c r="BQ61" s="55">
        <f t="shared" si="30"/>
        <v>36</v>
      </c>
      <c r="BR61" s="55">
        <f t="shared" si="30"/>
        <v>0</v>
      </c>
      <c r="BS61" s="55">
        <f t="shared" si="30"/>
        <v>0</v>
      </c>
      <c r="BT61" s="55">
        <f t="shared" si="30"/>
        <v>0</v>
      </c>
      <c r="BU61" s="113">
        <f t="shared" si="8"/>
        <v>286</v>
      </c>
      <c r="BV61" s="90"/>
      <c r="BW61" s="117">
        <f t="shared" si="19"/>
        <v>538</v>
      </c>
      <c r="BY61" s="14"/>
    </row>
    <row r="62" spans="1:77" ht="34.5" customHeight="1" thickBot="1">
      <c r="A62" s="22" t="s">
        <v>90</v>
      </c>
      <c r="B62" s="70" t="s">
        <v>114</v>
      </c>
      <c r="C62" s="36" t="s">
        <v>203</v>
      </c>
      <c r="D62" s="51">
        <f t="shared" si="10"/>
        <v>159</v>
      </c>
      <c r="E62" s="134">
        <f t="shared" si="3"/>
        <v>53</v>
      </c>
      <c r="F62" s="77">
        <v>106</v>
      </c>
      <c r="G62" s="51">
        <f t="shared" si="0"/>
        <v>53</v>
      </c>
      <c r="H62" s="51">
        <v>53</v>
      </c>
      <c r="I62" s="51"/>
      <c r="J62" s="51"/>
      <c r="K62" s="51"/>
      <c r="L62" s="51"/>
      <c r="M62" s="51"/>
      <c r="N62" s="51"/>
      <c r="O62" s="107"/>
      <c r="P62" s="90"/>
      <c r="Q62" s="113">
        <f t="shared" si="4"/>
        <v>0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113">
        <f t="shared" si="5"/>
        <v>0</v>
      </c>
      <c r="AE62" s="90"/>
      <c r="AF62" s="90"/>
      <c r="AG62" s="90"/>
      <c r="AH62" s="90"/>
      <c r="AI62" s="90"/>
      <c r="AJ62" s="90"/>
      <c r="AK62" s="90"/>
      <c r="AL62" s="90"/>
      <c r="AM62" s="113">
        <f t="shared" si="6"/>
        <v>0</v>
      </c>
      <c r="AN62" s="90"/>
      <c r="AO62" s="90"/>
      <c r="AP62" s="90"/>
      <c r="AQ62" s="90">
        <v>1</v>
      </c>
      <c r="AR62" s="90">
        <v>1</v>
      </c>
      <c r="AS62" s="90">
        <v>1</v>
      </c>
      <c r="AT62" s="90">
        <v>1</v>
      </c>
      <c r="AU62" s="90">
        <v>1</v>
      </c>
      <c r="AV62" s="90">
        <v>1</v>
      </c>
      <c r="AW62" s="90">
        <v>3</v>
      </c>
      <c r="AX62" s="90">
        <v>1</v>
      </c>
      <c r="AY62" s="90">
        <v>5</v>
      </c>
      <c r="AZ62" s="90"/>
      <c r="BA62" s="113">
        <f t="shared" si="7"/>
        <v>20</v>
      </c>
      <c r="BB62" s="90">
        <v>10</v>
      </c>
      <c r="BC62" s="90"/>
      <c r="BD62" s="90">
        <v>4</v>
      </c>
      <c r="BE62" s="90">
        <v>4</v>
      </c>
      <c r="BF62" s="90">
        <v>5</v>
      </c>
      <c r="BG62" s="90">
        <v>6</v>
      </c>
      <c r="BH62" s="90">
        <v>1</v>
      </c>
      <c r="BI62" s="113">
        <f t="shared" si="18"/>
        <v>52</v>
      </c>
      <c r="BJ62" s="90">
        <v>3</v>
      </c>
      <c r="BK62" s="90">
        <v>3</v>
      </c>
      <c r="BL62" s="90">
        <v>6</v>
      </c>
      <c r="BM62" s="90">
        <v>5</v>
      </c>
      <c r="BN62" s="159">
        <v>2</v>
      </c>
      <c r="BO62" s="90"/>
      <c r="BP62" s="90"/>
      <c r="BQ62" s="90"/>
      <c r="BR62" s="90"/>
      <c r="BS62" s="90"/>
      <c r="BT62" s="90"/>
      <c r="BU62" s="113">
        <f t="shared" si="8"/>
        <v>34</v>
      </c>
      <c r="BV62" s="90"/>
      <c r="BW62" s="117">
        <f t="shared" si="19"/>
        <v>106</v>
      </c>
      <c r="BY62" s="14"/>
    </row>
    <row r="63" spans="1:77" ht="16.5" thickBot="1">
      <c r="A63" s="22" t="s">
        <v>91</v>
      </c>
      <c r="B63" s="22" t="s">
        <v>117</v>
      </c>
      <c r="C63" s="36" t="s">
        <v>195</v>
      </c>
      <c r="D63" s="51">
        <v>288</v>
      </c>
      <c r="E63" s="134"/>
      <c r="F63" s="55">
        <v>288</v>
      </c>
      <c r="G63" s="51">
        <f t="shared" si="0"/>
        <v>288</v>
      </c>
      <c r="H63" s="51"/>
      <c r="I63" s="51"/>
      <c r="J63" s="51"/>
      <c r="K63" s="51"/>
      <c r="L63" s="51"/>
      <c r="M63" s="51"/>
      <c r="N63" s="51"/>
      <c r="O63" s="107"/>
      <c r="P63" s="90"/>
      <c r="Q63" s="113">
        <f t="shared" si="4"/>
        <v>0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113">
        <f t="shared" si="5"/>
        <v>0</v>
      </c>
      <c r="AE63" s="90"/>
      <c r="AF63" s="90"/>
      <c r="AG63" s="90"/>
      <c r="AH63" s="90"/>
      <c r="AI63" s="90"/>
      <c r="AJ63" s="90"/>
      <c r="AK63" s="90"/>
      <c r="AL63" s="90"/>
      <c r="AM63" s="113">
        <f t="shared" si="6"/>
        <v>0</v>
      </c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>
        <v>6</v>
      </c>
      <c r="AY63" s="90">
        <v>12</v>
      </c>
      <c r="AZ63" s="90"/>
      <c r="BA63" s="113">
        <f t="shared" si="7"/>
        <v>24</v>
      </c>
      <c r="BB63" s="90">
        <v>6</v>
      </c>
      <c r="BC63" s="90"/>
      <c r="BD63" s="90">
        <v>12</v>
      </c>
      <c r="BE63" s="90">
        <v>12</v>
      </c>
      <c r="BF63" s="90">
        <v>12</v>
      </c>
      <c r="BG63" s="90">
        <v>12</v>
      </c>
      <c r="BH63" s="90">
        <v>18</v>
      </c>
      <c r="BI63" s="113">
        <f t="shared" si="18"/>
        <v>156</v>
      </c>
      <c r="BJ63" s="90">
        <v>12</v>
      </c>
      <c r="BK63" s="90">
        <v>6</v>
      </c>
      <c r="BL63" s="90">
        <v>18</v>
      </c>
      <c r="BM63" s="243">
        <v>12</v>
      </c>
      <c r="BN63" s="156">
        <v>12</v>
      </c>
      <c r="BO63" s="90"/>
      <c r="BP63" s="90"/>
      <c r="BQ63" s="90"/>
      <c r="BR63" s="90"/>
      <c r="BS63" s="90"/>
      <c r="BT63" s="90"/>
      <c r="BU63" s="113">
        <f t="shared" si="8"/>
        <v>108</v>
      </c>
      <c r="BV63" s="90"/>
      <c r="BW63" s="117">
        <f t="shared" si="19"/>
        <v>288</v>
      </c>
      <c r="BY63" s="14"/>
    </row>
    <row r="64" spans="1:77" ht="16.5" thickBot="1">
      <c r="A64" s="22" t="s">
        <v>92</v>
      </c>
      <c r="B64" s="22" t="s">
        <v>118</v>
      </c>
      <c r="C64" s="36" t="s">
        <v>126</v>
      </c>
      <c r="D64" s="51">
        <v>216</v>
      </c>
      <c r="E64" s="134"/>
      <c r="F64" s="55">
        <v>72</v>
      </c>
      <c r="G64" s="51">
        <v>144</v>
      </c>
      <c r="H64" s="51">
        <v>144</v>
      </c>
      <c r="I64" s="51"/>
      <c r="J64" s="51"/>
      <c r="K64" s="51"/>
      <c r="L64" s="51"/>
      <c r="M64" s="51"/>
      <c r="N64" s="51"/>
      <c r="O64" s="107"/>
      <c r="P64" s="90"/>
      <c r="Q64" s="113">
        <f t="shared" si="4"/>
        <v>0</v>
      </c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113">
        <f t="shared" si="5"/>
        <v>0</v>
      </c>
      <c r="AE64" s="90"/>
      <c r="AF64" s="90"/>
      <c r="AG64" s="90"/>
      <c r="AH64" s="90"/>
      <c r="AI64" s="90"/>
      <c r="AJ64" s="90"/>
      <c r="AK64" s="90"/>
      <c r="AL64" s="90"/>
      <c r="AM64" s="113">
        <f t="shared" si="6"/>
        <v>0</v>
      </c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113">
        <f t="shared" si="7"/>
        <v>0</v>
      </c>
      <c r="BB64" s="90"/>
      <c r="BC64" s="90"/>
      <c r="BD64" s="90"/>
      <c r="BE64" s="90"/>
      <c r="BF64" s="90"/>
      <c r="BG64" s="90"/>
      <c r="BH64" s="90"/>
      <c r="BI64" s="113">
        <f t="shared" si="18"/>
        <v>0</v>
      </c>
      <c r="BJ64" s="90"/>
      <c r="BK64" s="90"/>
      <c r="BL64" s="90"/>
      <c r="BM64" s="90"/>
      <c r="BN64" s="90"/>
      <c r="BO64" s="90"/>
      <c r="BP64" s="90"/>
      <c r="BQ64" s="165">
        <v>36</v>
      </c>
      <c r="BR64" s="90"/>
      <c r="BS64" s="90"/>
      <c r="BT64" s="90"/>
      <c r="BU64" s="113">
        <f t="shared" si="8"/>
        <v>144</v>
      </c>
      <c r="BV64" s="90"/>
      <c r="BW64" s="117">
        <f t="shared" si="19"/>
        <v>144</v>
      </c>
      <c r="BY64" s="14"/>
    </row>
    <row r="65" spans="1:77" ht="27" thickBot="1">
      <c r="A65" s="48" t="s">
        <v>136</v>
      </c>
      <c r="B65" s="80" t="s">
        <v>115</v>
      </c>
      <c r="C65" s="39" t="s">
        <v>193</v>
      </c>
      <c r="D65" s="51">
        <f t="shared" si="10"/>
        <v>498</v>
      </c>
      <c r="E65" s="134">
        <f t="shared" si="3"/>
        <v>166</v>
      </c>
      <c r="F65" s="77">
        <f>F66+F67+F68</f>
        <v>332</v>
      </c>
      <c r="G65" s="51">
        <f t="shared" si="0"/>
        <v>292</v>
      </c>
      <c r="H65" s="77">
        <f>H66+H67+H68</f>
        <v>40</v>
      </c>
      <c r="I65" s="77">
        <f>I66+I67+I68</f>
        <v>0</v>
      </c>
      <c r="J65" s="77">
        <f aca="true" t="shared" si="31" ref="J65:AV65">J66+J67+J68</f>
        <v>0</v>
      </c>
      <c r="K65" s="77">
        <f t="shared" si="31"/>
        <v>0</v>
      </c>
      <c r="L65" s="77">
        <f t="shared" si="31"/>
        <v>0</v>
      </c>
      <c r="M65" s="77">
        <f t="shared" si="31"/>
        <v>0</v>
      </c>
      <c r="N65" s="77">
        <f t="shared" si="31"/>
        <v>0</v>
      </c>
      <c r="O65" s="77">
        <f t="shared" si="31"/>
        <v>0</v>
      </c>
      <c r="P65" s="77">
        <f t="shared" si="31"/>
        <v>0</v>
      </c>
      <c r="Q65" s="113">
        <f t="shared" si="4"/>
        <v>0</v>
      </c>
      <c r="R65" s="77">
        <f t="shared" si="31"/>
        <v>0</v>
      </c>
      <c r="S65" s="77">
        <f t="shared" si="31"/>
        <v>0</v>
      </c>
      <c r="T65" s="77">
        <f t="shared" si="31"/>
        <v>0</v>
      </c>
      <c r="U65" s="77">
        <f t="shared" si="31"/>
        <v>0</v>
      </c>
      <c r="V65" s="77">
        <f t="shared" si="31"/>
        <v>0</v>
      </c>
      <c r="W65" s="77">
        <f t="shared" si="31"/>
        <v>0</v>
      </c>
      <c r="X65" s="77">
        <f t="shared" si="31"/>
        <v>0</v>
      </c>
      <c r="Y65" s="77">
        <f t="shared" si="31"/>
        <v>0</v>
      </c>
      <c r="Z65" s="77">
        <f t="shared" si="31"/>
        <v>0</v>
      </c>
      <c r="AA65" s="77">
        <f t="shared" si="31"/>
        <v>0</v>
      </c>
      <c r="AB65" s="77">
        <f t="shared" si="31"/>
        <v>0</v>
      </c>
      <c r="AC65" s="77">
        <f t="shared" si="31"/>
        <v>0</v>
      </c>
      <c r="AD65" s="113">
        <f t="shared" si="5"/>
        <v>0</v>
      </c>
      <c r="AE65" s="77">
        <f t="shared" si="31"/>
        <v>0</v>
      </c>
      <c r="AF65" s="77">
        <f t="shared" si="31"/>
        <v>0</v>
      </c>
      <c r="AG65" s="77">
        <f t="shared" si="31"/>
        <v>0</v>
      </c>
      <c r="AH65" s="77">
        <f t="shared" si="31"/>
        <v>0</v>
      </c>
      <c r="AI65" s="77">
        <f t="shared" si="31"/>
        <v>0</v>
      </c>
      <c r="AJ65" s="77">
        <f t="shared" si="31"/>
        <v>0</v>
      </c>
      <c r="AK65" s="77">
        <f t="shared" si="31"/>
        <v>0</v>
      </c>
      <c r="AL65" s="77">
        <f t="shared" si="31"/>
        <v>0</v>
      </c>
      <c r="AM65" s="113">
        <f t="shared" si="6"/>
        <v>0</v>
      </c>
      <c r="AN65" s="77">
        <f t="shared" si="31"/>
        <v>0</v>
      </c>
      <c r="AO65" s="77">
        <f t="shared" si="31"/>
        <v>0</v>
      </c>
      <c r="AP65" s="77">
        <f t="shared" si="31"/>
        <v>0</v>
      </c>
      <c r="AQ65" s="77">
        <f t="shared" si="31"/>
        <v>0</v>
      </c>
      <c r="AR65" s="77">
        <f t="shared" si="31"/>
        <v>0</v>
      </c>
      <c r="AS65" s="77">
        <f t="shared" si="31"/>
        <v>0</v>
      </c>
      <c r="AT65" s="77">
        <f t="shared" si="31"/>
        <v>0</v>
      </c>
      <c r="AU65" s="77">
        <f t="shared" si="31"/>
        <v>0</v>
      </c>
      <c r="AV65" s="77">
        <f t="shared" si="31"/>
        <v>0</v>
      </c>
      <c r="AW65" s="77">
        <f>AW66+AW67+AW68</f>
        <v>0</v>
      </c>
      <c r="AX65" s="77">
        <f>AX66+AX67+AX68</f>
        <v>0</v>
      </c>
      <c r="AY65" s="77">
        <f>AY66+AY67+AY68</f>
        <v>0</v>
      </c>
      <c r="AZ65" s="77">
        <f aca="true" t="shared" si="32" ref="AZ65:BT65">AZ66+AZ67+AZ68</f>
        <v>0</v>
      </c>
      <c r="BA65" s="113">
        <f t="shared" si="7"/>
        <v>0</v>
      </c>
      <c r="BB65" s="77">
        <f t="shared" si="32"/>
        <v>4</v>
      </c>
      <c r="BC65" s="77">
        <f t="shared" si="32"/>
        <v>0</v>
      </c>
      <c r="BD65" s="77">
        <f t="shared" si="32"/>
        <v>14</v>
      </c>
      <c r="BE65" s="77">
        <f t="shared" si="32"/>
        <v>11</v>
      </c>
      <c r="BF65" s="77">
        <f t="shared" si="32"/>
        <v>11</v>
      </c>
      <c r="BG65" s="77">
        <f t="shared" si="32"/>
        <v>11</v>
      </c>
      <c r="BH65" s="77">
        <f t="shared" si="32"/>
        <v>12</v>
      </c>
      <c r="BI65" s="113">
        <f t="shared" si="18"/>
        <v>131</v>
      </c>
      <c r="BJ65" s="77">
        <f t="shared" si="32"/>
        <v>9</v>
      </c>
      <c r="BK65" s="77">
        <f t="shared" si="32"/>
        <v>9</v>
      </c>
      <c r="BL65" s="77">
        <f t="shared" si="32"/>
        <v>1</v>
      </c>
      <c r="BM65" s="77">
        <f t="shared" si="32"/>
        <v>2</v>
      </c>
      <c r="BN65" s="77">
        <f t="shared" si="32"/>
        <v>8</v>
      </c>
      <c r="BO65" s="77">
        <f t="shared" si="32"/>
        <v>0</v>
      </c>
      <c r="BP65" s="77">
        <f t="shared" si="32"/>
        <v>36</v>
      </c>
      <c r="BQ65" s="77">
        <f t="shared" si="32"/>
        <v>0</v>
      </c>
      <c r="BR65" s="77">
        <f t="shared" si="32"/>
        <v>0</v>
      </c>
      <c r="BS65" s="77">
        <f t="shared" si="32"/>
        <v>0</v>
      </c>
      <c r="BT65" s="77">
        <f t="shared" si="32"/>
        <v>0</v>
      </c>
      <c r="BU65" s="113">
        <f t="shared" si="8"/>
        <v>201</v>
      </c>
      <c r="BV65" s="90"/>
      <c r="BW65" s="117">
        <f t="shared" si="19"/>
        <v>332</v>
      </c>
      <c r="BY65" s="14"/>
    </row>
    <row r="66" spans="1:77" ht="27" thickBot="1">
      <c r="A66" s="22" t="s">
        <v>137</v>
      </c>
      <c r="B66" s="82" t="s">
        <v>116</v>
      </c>
      <c r="C66" s="36" t="s">
        <v>195</v>
      </c>
      <c r="D66" s="51">
        <f t="shared" si="10"/>
        <v>120</v>
      </c>
      <c r="E66" s="134">
        <f t="shared" si="3"/>
        <v>40</v>
      </c>
      <c r="F66" s="77">
        <v>80</v>
      </c>
      <c r="G66" s="51">
        <f t="shared" si="0"/>
        <v>40</v>
      </c>
      <c r="H66" s="51">
        <v>40</v>
      </c>
      <c r="I66" s="51"/>
      <c r="J66" s="51"/>
      <c r="K66" s="51"/>
      <c r="L66" s="51"/>
      <c r="M66" s="51"/>
      <c r="N66" s="51"/>
      <c r="O66" s="107"/>
      <c r="P66" s="90"/>
      <c r="Q66" s="113">
        <f t="shared" si="4"/>
        <v>0</v>
      </c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113">
        <f t="shared" si="5"/>
        <v>0</v>
      </c>
      <c r="AE66" s="90"/>
      <c r="AF66" s="90"/>
      <c r="AG66" s="90"/>
      <c r="AH66" s="90"/>
      <c r="AI66" s="90"/>
      <c r="AJ66" s="90"/>
      <c r="AK66" s="90"/>
      <c r="AL66" s="90"/>
      <c r="AM66" s="113">
        <f t="shared" si="6"/>
        <v>0</v>
      </c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113">
        <f t="shared" si="7"/>
        <v>0</v>
      </c>
      <c r="BB66" s="90">
        <v>4</v>
      </c>
      <c r="BC66" s="90"/>
      <c r="BD66" s="90">
        <v>2</v>
      </c>
      <c r="BE66" s="90">
        <v>5</v>
      </c>
      <c r="BF66" s="90">
        <v>5</v>
      </c>
      <c r="BG66" s="90">
        <v>5</v>
      </c>
      <c r="BH66" s="90">
        <v>6</v>
      </c>
      <c r="BI66" s="113">
        <f t="shared" si="18"/>
        <v>59</v>
      </c>
      <c r="BJ66" s="90">
        <v>3</v>
      </c>
      <c r="BK66" s="90">
        <v>3</v>
      </c>
      <c r="BL66" s="90">
        <v>1</v>
      </c>
      <c r="BM66" s="90">
        <v>2</v>
      </c>
      <c r="BN66" s="156">
        <v>2</v>
      </c>
      <c r="BO66" s="90"/>
      <c r="BP66" s="90"/>
      <c r="BQ66" s="90"/>
      <c r="BR66" s="90"/>
      <c r="BS66" s="90"/>
      <c r="BT66" s="90"/>
      <c r="BU66" s="113">
        <f t="shared" si="8"/>
        <v>21</v>
      </c>
      <c r="BV66" s="90"/>
      <c r="BW66" s="117">
        <f t="shared" si="19"/>
        <v>80</v>
      </c>
      <c r="BY66" s="14"/>
    </row>
    <row r="67" spans="1:77" ht="16.5" thickBot="1">
      <c r="A67" s="22" t="s">
        <v>138</v>
      </c>
      <c r="B67" s="22" t="s">
        <v>117</v>
      </c>
      <c r="C67" s="36" t="s">
        <v>195</v>
      </c>
      <c r="D67" s="51">
        <v>108</v>
      </c>
      <c r="E67" s="134"/>
      <c r="F67" s="55">
        <v>108</v>
      </c>
      <c r="G67" s="51">
        <f t="shared" si="0"/>
        <v>108</v>
      </c>
      <c r="H67" s="51"/>
      <c r="I67" s="51"/>
      <c r="J67" s="51"/>
      <c r="K67" s="51"/>
      <c r="L67" s="51"/>
      <c r="M67" s="51"/>
      <c r="N67" s="51"/>
      <c r="O67" s="107"/>
      <c r="P67" s="90"/>
      <c r="Q67" s="113">
        <f t="shared" si="4"/>
        <v>0</v>
      </c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113">
        <f t="shared" si="5"/>
        <v>0</v>
      </c>
      <c r="AE67" s="90"/>
      <c r="AF67" s="90"/>
      <c r="AG67" s="90"/>
      <c r="AH67" s="90"/>
      <c r="AI67" s="90"/>
      <c r="AJ67" s="90"/>
      <c r="AK67" s="90"/>
      <c r="AL67" s="90"/>
      <c r="AM67" s="113">
        <f t="shared" si="6"/>
        <v>0</v>
      </c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113">
        <f t="shared" si="7"/>
        <v>0</v>
      </c>
      <c r="BB67" s="90"/>
      <c r="BC67" s="90"/>
      <c r="BD67" s="90">
        <v>12</v>
      </c>
      <c r="BE67" s="90">
        <v>6</v>
      </c>
      <c r="BF67" s="90">
        <v>6</v>
      </c>
      <c r="BG67" s="90">
        <v>6</v>
      </c>
      <c r="BH67" s="90">
        <v>6</v>
      </c>
      <c r="BI67" s="113">
        <v>72</v>
      </c>
      <c r="BJ67" s="90">
        <v>6</v>
      </c>
      <c r="BK67" s="90">
        <v>6</v>
      </c>
      <c r="BL67" s="90"/>
      <c r="BM67" s="90"/>
      <c r="BN67" s="156">
        <v>6</v>
      </c>
      <c r="BO67" s="90"/>
      <c r="BP67" s="90"/>
      <c r="BQ67" s="90"/>
      <c r="BR67" s="90"/>
      <c r="BS67" s="90"/>
      <c r="BT67" s="90"/>
      <c r="BU67" s="113">
        <f t="shared" si="8"/>
        <v>36</v>
      </c>
      <c r="BV67" s="90"/>
      <c r="BW67" s="117">
        <f t="shared" si="19"/>
        <v>108</v>
      </c>
      <c r="BY67" s="14"/>
    </row>
    <row r="68" spans="1:77" ht="16.5" thickBot="1">
      <c r="A68" s="22" t="s">
        <v>139</v>
      </c>
      <c r="B68" s="22" t="s">
        <v>118</v>
      </c>
      <c r="C68" s="36" t="s">
        <v>126</v>
      </c>
      <c r="D68" s="51">
        <f t="shared" si="10"/>
        <v>144</v>
      </c>
      <c r="E68" s="134"/>
      <c r="F68" s="55">
        <v>144</v>
      </c>
      <c r="G68" s="51">
        <f t="shared" si="0"/>
        <v>144</v>
      </c>
      <c r="H68" s="51"/>
      <c r="I68" s="51"/>
      <c r="J68" s="51"/>
      <c r="K68" s="51"/>
      <c r="L68" s="51"/>
      <c r="M68" s="51"/>
      <c r="N68" s="51"/>
      <c r="O68" s="107"/>
      <c r="P68" s="90"/>
      <c r="Q68" s="113">
        <f t="shared" si="4"/>
        <v>0</v>
      </c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113">
        <f t="shared" si="5"/>
        <v>0</v>
      </c>
      <c r="AE68" s="90"/>
      <c r="AF68" s="90"/>
      <c r="AG68" s="90"/>
      <c r="AH68" s="90"/>
      <c r="AI68" s="90"/>
      <c r="AJ68" s="90"/>
      <c r="AK68" s="90"/>
      <c r="AL68" s="90"/>
      <c r="AM68" s="113">
        <f t="shared" si="6"/>
        <v>0</v>
      </c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113">
        <f t="shared" si="7"/>
        <v>0</v>
      </c>
      <c r="BB68" s="90"/>
      <c r="BC68" s="90"/>
      <c r="BD68" s="90"/>
      <c r="BE68" s="90"/>
      <c r="BF68" s="90"/>
      <c r="BG68" s="90"/>
      <c r="BH68" s="90"/>
      <c r="BI68" s="113">
        <f t="shared" si="18"/>
        <v>0</v>
      </c>
      <c r="BJ68" s="90"/>
      <c r="BK68" s="90"/>
      <c r="BL68" s="90"/>
      <c r="BM68" s="90"/>
      <c r="BN68" s="90"/>
      <c r="BO68" s="90"/>
      <c r="BP68" s="165">
        <v>36</v>
      </c>
      <c r="BQ68" s="90"/>
      <c r="BR68" s="90"/>
      <c r="BS68" s="90"/>
      <c r="BT68" s="90"/>
      <c r="BU68" s="113">
        <f t="shared" si="8"/>
        <v>144</v>
      </c>
      <c r="BV68" s="90"/>
      <c r="BW68" s="117">
        <f t="shared" si="19"/>
        <v>144</v>
      </c>
      <c r="BY68" s="14"/>
    </row>
    <row r="69" spans="1:77" ht="45" customHeight="1" thickBot="1">
      <c r="A69" s="48" t="s">
        <v>142</v>
      </c>
      <c r="B69" s="48" t="s">
        <v>140</v>
      </c>
      <c r="C69" s="93" t="s">
        <v>193</v>
      </c>
      <c r="D69" s="51">
        <f t="shared" si="10"/>
        <v>129</v>
      </c>
      <c r="E69" s="134">
        <f t="shared" si="3"/>
        <v>43</v>
      </c>
      <c r="F69" s="77">
        <f>F70+F71+F72</f>
        <v>86</v>
      </c>
      <c r="G69" s="51">
        <f t="shared" si="0"/>
        <v>70</v>
      </c>
      <c r="H69" s="77">
        <f>H70+H71+H72</f>
        <v>16</v>
      </c>
      <c r="I69" s="77">
        <f>I70+I71+I72</f>
        <v>0</v>
      </c>
      <c r="J69" s="77">
        <f aca="true" t="shared" si="33" ref="J69:AY69">J70+J71+J72</f>
        <v>0</v>
      </c>
      <c r="K69" s="77">
        <f t="shared" si="33"/>
        <v>0</v>
      </c>
      <c r="L69" s="77">
        <f t="shared" si="33"/>
        <v>0</v>
      </c>
      <c r="M69" s="77">
        <f t="shared" si="33"/>
        <v>0</v>
      </c>
      <c r="N69" s="77">
        <f t="shared" si="33"/>
        <v>0</v>
      </c>
      <c r="O69" s="77">
        <f t="shared" si="33"/>
        <v>0</v>
      </c>
      <c r="P69" s="77">
        <f t="shared" si="33"/>
        <v>0</v>
      </c>
      <c r="Q69" s="113">
        <f t="shared" si="4"/>
        <v>0</v>
      </c>
      <c r="R69" s="77">
        <f t="shared" si="33"/>
        <v>0</v>
      </c>
      <c r="S69" s="77">
        <f t="shared" si="33"/>
        <v>0</v>
      </c>
      <c r="T69" s="77">
        <f t="shared" si="33"/>
        <v>0</v>
      </c>
      <c r="U69" s="77">
        <f t="shared" si="33"/>
        <v>0</v>
      </c>
      <c r="V69" s="77">
        <f t="shared" si="33"/>
        <v>0</v>
      </c>
      <c r="W69" s="77">
        <f t="shared" si="33"/>
        <v>0</v>
      </c>
      <c r="X69" s="77">
        <f t="shared" si="33"/>
        <v>0</v>
      </c>
      <c r="Y69" s="77">
        <f t="shared" si="33"/>
        <v>0</v>
      </c>
      <c r="Z69" s="77">
        <f t="shared" si="33"/>
        <v>0</v>
      </c>
      <c r="AA69" s="77">
        <f t="shared" si="33"/>
        <v>0</v>
      </c>
      <c r="AB69" s="77">
        <f t="shared" si="33"/>
        <v>0</v>
      </c>
      <c r="AC69" s="77">
        <f t="shared" si="33"/>
        <v>0</v>
      </c>
      <c r="AD69" s="113">
        <f t="shared" si="5"/>
        <v>0</v>
      </c>
      <c r="AE69" s="77">
        <f t="shared" si="33"/>
        <v>0</v>
      </c>
      <c r="AF69" s="77">
        <f t="shared" si="33"/>
        <v>0</v>
      </c>
      <c r="AG69" s="77">
        <f t="shared" si="33"/>
        <v>0</v>
      </c>
      <c r="AH69" s="77">
        <f t="shared" si="33"/>
        <v>0</v>
      </c>
      <c r="AI69" s="77">
        <f t="shared" si="33"/>
        <v>0</v>
      </c>
      <c r="AJ69" s="77">
        <f t="shared" si="33"/>
        <v>0</v>
      </c>
      <c r="AK69" s="77">
        <f t="shared" si="33"/>
        <v>0</v>
      </c>
      <c r="AL69" s="77">
        <f t="shared" si="33"/>
        <v>0</v>
      </c>
      <c r="AM69" s="113">
        <f t="shared" si="6"/>
        <v>0</v>
      </c>
      <c r="AN69" s="77">
        <f t="shared" si="33"/>
        <v>0</v>
      </c>
      <c r="AO69" s="77">
        <f t="shared" si="33"/>
        <v>0</v>
      </c>
      <c r="AP69" s="77">
        <f t="shared" si="33"/>
        <v>0</v>
      </c>
      <c r="AQ69" s="77">
        <f t="shared" si="33"/>
        <v>0</v>
      </c>
      <c r="AR69" s="77">
        <f t="shared" si="33"/>
        <v>0</v>
      </c>
      <c r="AS69" s="77">
        <f t="shared" si="33"/>
        <v>0</v>
      </c>
      <c r="AT69" s="77">
        <f t="shared" si="33"/>
        <v>0</v>
      </c>
      <c r="AU69" s="77">
        <f t="shared" si="33"/>
        <v>0</v>
      </c>
      <c r="AV69" s="77">
        <f t="shared" si="33"/>
        <v>0</v>
      </c>
      <c r="AW69" s="77">
        <f t="shared" si="33"/>
        <v>0</v>
      </c>
      <c r="AX69" s="77">
        <f t="shared" si="33"/>
        <v>0</v>
      </c>
      <c r="AY69" s="77">
        <f t="shared" si="33"/>
        <v>0</v>
      </c>
      <c r="AZ69" s="77">
        <f>AZ70+AZ71+AZ72</f>
        <v>0</v>
      </c>
      <c r="BA69" s="113">
        <f t="shared" si="7"/>
        <v>0</v>
      </c>
      <c r="BB69" s="77">
        <f aca="true" t="shared" si="34" ref="BB69:BG69">BB70+BB71+BB72</f>
        <v>6</v>
      </c>
      <c r="BC69" s="77">
        <f t="shared" si="34"/>
        <v>0</v>
      </c>
      <c r="BD69" s="77">
        <f t="shared" si="34"/>
        <v>1</v>
      </c>
      <c r="BE69" s="77">
        <f t="shared" si="34"/>
        <v>2</v>
      </c>
      <c r="BF69" s="77">
        <v>1</v>
      </c>
      <c r="BG69" s="77">
        <f t="shared" si="34"/>
        <v>1</v>
      </c>
      <c r="BH69" s="77">
        <v>1</v>
      </c>
      <c r="BI69" s="113">
        <f t="shared" si="18"/>
        <v>19</v>
      </c>
      <c r="BJ69" s="77">
        <f aca="true" t="shared" si="35" ref="BJ69:BT69">BJ70+BJ71+BJ72</f>
        <v>1</v>
      </c>
      <c r="BK69" s="77">
        <f t="shared" si="35"/>
        <v>1</v>
      </c>
      <c r="BL69" s="77">
        <f t="shared" si="35"/>
        <v>8</v>
      </c>
      <c r="BM69" s="77">
        <f t="shared" si="35"/>
        <v>8</v>
      </c>
      <c r="BN69" s="77">
        <f t="shared" si="35"/>
        <v>2</v>
      </c>
      <c r="BO69" s="77">
        <f t="shared" si="35"/>
        <v>0</v>
      </c>
      <c r="BP69" s="77">
        <f t="shared" si="35"/>
        <v>0</v>
      </c>
      <c r="BQ69" s="77">
        <f t="shared" si="35"/>
        <v>0</v>
      </c>
      <c r="BR69" s="77">
        <f t="shared" si="35"/>
        <v>0</v>
      </c>
      <c r="BS69" s="77">
        <f t="shared" si="35"/>
        <v>36</v>
      </c>
      <c r="BT69" s="77">
        <f t="shared" si="35"/>
        <v>0</v>
      </c>
      <c r="BU69" s="113">
        <f t="shared" si="8"/>
        <v>67</v>
      </c>
      <c r="BV69" s="90"/>
      <c r="BW69" s="117">
        <f t="shared" si="19"/>
        <v>86</v>
      </c>
      <c r="BY69" s="14"/>
    </row>
    <row r="70" spans="1:77" ht="41.25" customHeight="1" thickBot="1">
      <c r="A70" s="22" t="s">
        <v>143</v>
      </c>
      <c r="B70" s="22" t="s">
        <v>141</v>
      </c>
      <c r="C70" s="36" t="s">
        <v>195</v>
      </c>
      <c r="D70" s="51">
        <f t="shared" si="10"/>
        <v>48</v>
      </c>
      <c r="E70" s="134">
        <f t="shared" si="3"/>
        <v>16</v>
      </c>
      <c r="F70" s="77">
        <v>32</v>
      </c>
      <c r="G70" s="51">
        <f t="shared" si="0"/>
        <v>16</v>
      </c>
      <c r="H70" s="74">
        <v>16</v>
      </c>
      <c r="I70" s="74"/>
      <c r="J70" s="74"/>
      <c r="K70" s="74"/>
      <c r="L70" s="74"/>
      <c r="M70" s="74"/>
      <c r="N70" s="74"/>
      <c r="O70" s="107"/>
      <c r="P70" s="90"/>
      <c r="Q70" s="113">
        <f t="shared" si="4"/>
        <v>0</v>
      </c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113">
        <f t="shared" si="5"/>
        <v>0</v>
      </c>
      <c r="AE70" s="90"/>
      <c r="AF70" s="90"/>
      <c r="AG70" s="90"/>
      <c r="AH70" s="90"/>
      <c r="AI70" s="90"/>
      <c r="AJ70" s="90"/>
      <c r="AK70" s="90"/>
      <c r="AL70" s="90"/>
      <c r="AM70" s="113">
        <f t="shared" si="6"/>
        <v>0</v>
      </c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113">
        <f t="shared" si="7"/>
        <v>0</v>
      </c>
      <c r="BB70" s="90">
        <v>6</v>
      </c>
      <c r="BC70" s="90"/>
      <c r="BD70" s="90">
        <v>1</v>
      </c>
      <c r="BE70" s="90">
        <v>2</v>
      </c>
      <c r="BF70" s="90">
        <v>1</v>
      </c>
      <c r="BG70" s="90">
        <v>1</v>
      </c>
      <c r="BH70" s="90">
        <v>1</v>
      </c>
      <c r="BI70" s="113">
        <f t="shared" si="18"/>
        <v>19</v>
      </c>
      <c r="BJ70" s="90">
        <v>1</v>
      </c>
      <c r="BK70" s="90">
        <v>1</v>
      </c>
      <c r="BL70" s="90">
        <v>2</v>
      </c>
      <c r="BM70" s="90">
        <v>2</v>
      </c>
      <c r="BN70" s="156">
        <v>2</v>
      </c>
      <c r="BO70" s="90"/>
      <c r="BP70" s="90"/>
      <c r="BQ70" s="90"/>
      <c r="BR70" s="90"/>
      <c r="BS70" s="90"/>
      <c r="BT70" s="90"/>
      <c r="BU70" s="113">
        <f t="shared" si="8"/>
        <v>13</v>
      </c>
      <c r="BV70" s="90"/>
      <c r="BW70" s="117">
        <f t="shared" si="19"/>
        <v>32</v>
      </c>
      <c r="BY70" s="14"/>
    </row>
    <row r="71" spans="1:77" ht="16.5" thickBot="1">
      <c r="A71" s="22" t="s">
        <v>144</v>
      </c>
      <c r="B71" s="22" t="s">
        <v>117</v>
      </c>
      <c r="C71" s="36" t="s">
        <v>195</v>
      </c>
      <c r="D71" s="51">
        <f t="shared" si="10"/>
        <v>18</v>
      </c>
      <c r="E71" s="134"/>
      <c r="F71" s="55">
        <v>18</v>
      </c>
      <c r="G71" s="51">
        <f t="shared" si="0"/>
        <v>18</v>
      </c>
      <c r="H71" s="51"/>
      <c r="I71" s="51"/>
      <c r="J71" s="51"/>
      <c r="K71" s="51"/>
      <c r="L71" s="51"/>
      <c r="M71" s="51"/>
      <c r="N71" s="51"/>
      <c r="O71" s="107"/>
      <c r="P71" s="90"/>
      <c r="Q71" s="113">
        <f t="shared" si="4"/>
        <v>0</v>
      </c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113">
        <f t="shared" si="5"/>
        <v>0</v>
      </c>
      <c r="AE71" s="90"/>
      <c r="AF71" s="90"/>
      <c r="AG71" s="90"/>
      <c r="AH71" s="90"/>
      <c r="AI71" s="90"/>
      <c r="AJ71" s="90"/>
      <c r="AK71" s="90"/>
      <c r="AL71" s="90"/>
      <c r="AM71" s="113">
        <f t="shared" si="6"/>
        <v>0</v>
      </c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113">
        <f t="shared" si="7"/>
        <v>0</v>
      </c>
      <c r="BB71" s="90"/>
      <c r="BC71" s="90"/>
      <c r="BD71" s="90"/>
      <c r="BE71" s="90"/>
      <c r="BF71" s="90"/>
      <c r="BG71" s="90"/>
      <c r="BH71" s="90"/>
      <c r="BI71" s="113">
        <f t="shared" si="18"/>
        <v>0</v>
      </c>
      <c r="BJ71" s="90"/>
      <c r="BK71" s="90"/>
      <c r="BL71" s="90">
        <v>6</v>
      </c>
      <c r="BM71" s="156">
        <v>6</v>
      </c>
      <c r="BN71" s="90"/>
      <c r="BO71" s="90"/>
      <c r="BP71" s="90"/>
      <c r="BQ71" s="90"/>
      <c r="BR71" s="90"/>
      <c r="BS71" s="90"/>
      <c r="BT71" s="90"/>
      <c r="BU71" s="113">
        <f t="shared" si="8"/>
        <v>18</v>
      </c>
      <c r="BV71" s="90"/>
      <c r="BW71" s="117">
        <f t="shared" si="19"/>
        <v>18</v>
      </c>
      <c r="BY71" s="14"/>
    </row>
    <row r="72" spans="1:77" ht="16.5" thickBot="1">
      <c r="A72" s="22" t="s">
        <v>145</v>
      </c>
      <c r="B72" s="22" t="s">
        <v>118</v>
      </c>
      <c r="C72" s="36" t="s">
        <v>126</v>
      </c>
      <c r="D72" s="51">
        <f t="shared" si="10"/>
        <v>36</v>
      </c>
      <c r="E72" s="134"/>
      <c r="F72" s="55">
        <v>36</v>
      </c>
      <c r="G72" s="51">
        <f t="shared" si="0"/>
        <v>36</v>
      </c>
      <c r="H72" s="51"/>
      <c r="I72" s="51"/>
      <c r="J72" s="51"/>
      <c r="K72" s="51"/>
      <c r="L72" s="51"/>
      <c r="M72" s="51"/>
      <c r="N72" s="51"/>
      <c r="O72" s="107"/>
      <c r="P72" s="90"/>
      <c r="Q72" s="113">
        <f t="shared" si="4"/>
        <v>0</v>
      </c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113">
        <f t="shared" si="5"/>
        <v>0</v>
      </c>
      <c r="AE72" s="90"/>
      <c r="AF72" s="90"/>
      <c r="AG72" s="90"/>
      <c r="AH72" s="90"/>
      <c r="AI72" s="90"/>
      <c r="AJ72" s="90"/>
      <c r="AK72" s="90"/>
      <c r="AL72" s="90"/>
      <c r="AM72" s="113">
        <f t="shared" si="6"/>
        <v>0</v>
      </c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113">
        <f t="shared" si="7"/>
        <v>0</v>
      </c>
      <c r="BB72" s="90"/>
      <c r="BC72" s="90"/>
      <c r="BD72" s="90"/>
      <c r="BE72" s="90"/>
      <c r="BF72" s="90"/>
      <c r="BG72" s="90"/>
      <c r="BH72" s="90"/>
      <c r="BI72" s="113">
        <f t="shared" si="18"/>
        <v>0</v>
      </c>
      <c r="BJ72" s="90"/>
      <c r="BK72" s="90"/>
      <c r="BL72" s="90"/>
      <c r="BM72" s="90"/>
      <c r="BN72" s="90"/>
      <c r="BO72" s="90"/>
      <c r="BP72" s="90"/>
      <c r="BQ72" s="90"/>
      <c r="BR72" s="90"/>
      <c r="BS72" s="165">
        <v>36</v>
      </c>
      <c r="BT72" s="90"/>
      <c r="BU72" s="113">
        <f t="shared" si="8"/>
        <v>36</v>
      </c>
      <c r="BV72" s="90"/>
      <c r="BW72" s="117">
        <f t="shared" si="19"/>
        <v>36</v>
      </c>
      <c r="BY72" s="14"/>
    </row>
    <row r="73" spans="1:77" ht="27" thickBot="1">
      <c r="A73" s="48" t="s">
        <v>146</v>
      </c>
      <c r="B73" s="48" t="s">
        <v>147</v>
      </c>
      <c r="C73" s="93" t="s">
        <v>193</v>
      </c>
      <c r="D73" s="51">
        <f t="shared" si="10"/>
        <v>129</v>
      </c>
      <c r="E73" s="134">
        <f t="shared" si="3"/>
        <v>43</v>
      </c>
      <c r="F73" s="77">
        <f>F74+F75+F76</f>
        <v>86</v>
      </c>
      <c r="G73" s="51">
        <f t="shared" si="0"/>
        <v>70</v>
      </c>
      <c r="H73" s="77">
        <f>H74+H75+H76</f>
        <v>16</v>
      </c>
      <c r="I73" s="77">
        <f>I74+I75+I76</f>
        <v>0</v>
      </c>
      <c r="J73" s="77">
        <f aca="true" t="shared" si="36" ref="J73:AY73">J74+J75+J76</f>
        <v>0</v>
      </c>
      <c r="K73" s="77">
        <f t="shared" si="36"/>
        <v>0</v>
      </c>
      <c r="L73" s="77">
        <f t="shared" si="36"/>
        <v>0</v>
      </c>
      <c r="M73" s="77">
        <f t="shared" si="36"/>
        <v>0</v>
      </c>
      <c r="N73" s="77">
        <f t="shared" si="36"/>
        <v>0</v>
      </c>
      <c r="O73" s="77">
        <f t="shared" si="36"/>
        <v>0</v>
      </c>
      <c r="P73" s="77">
        <f t="shared" si="36"/>
        <v>0</v>
      </c>
      <c r="Q73" s="113">
        <f t="shared" si="4"/>
        <v>0</v>
      </c>
      <c r="R73" s="77">
        <f t="shared" si="36"/>
        <v>0</v>
      </c>
      <c r="S73" s="77">
        <f t="shared" si="36"/>
        <v>0</v>
      </c>
      <c r="T73" s="77">
        <f t="shared" si="36"/>
        <v>0</v>
      </c>
      <c r="U73" s="77">
        <f t="shared" si="36"/>
        <v>0</v>
      </c>
      <c r="V73" s="77">
        <f t="shared" si="36"/>
        <v>0</v>
      </c>
      <c r="W73" s="77">
        <f t="shared" si="36"/>
        <v>0</v>
      </c>
      <c r="X73" s="77">
        <f t="shared" si="36"/>
        <v>0</v>
      </c>
      <c r="Y73" s="77">
        <f t="shared" si="36"/>
        <v>0</v>
      </c>
      <c r="Z73" s="77">
        <f t="shared" si="36"/>
        <v>0</v>
      </c>
      <c r="AA73" s="77">
        <f t="shared" si="36"/>
        <v>0</v>
      </c>
      <c r="AB73" s="77">
        <f t="shared" si="36"/>
        <v>0</v>
      </c>
      <c r="AC73" s="77">
        <f t="shared" si="36"/>
        <v>0</v>
      </c>
      <c r="AD73" s="113">
        <f t="shared" si="5"/>
        <v>0</v>
      </c>
      <c r="AE73" s="77">
        <f t="shared" si="36"/>
        <v>0</v>
      </c>
      <c r="AF73" s="77">
        <f t="shared" si="36"/>
        <v>0</v>
      </c>
      <c r="AG73" s="77">
        <f t="shared" si="36"/>
        <v>0</v>
      </c>
      <c r="AH73" s="77">
        <f t="shared" si="36"/>
        <v>0</v>
      </c>
      <c r="AI73" s="77">
        <f t="shared" si="36"/>
        <v>0</v>
      </c>
      <c r="AJ73" s="77">
        <f t="shared" si="36"/>
        <v>0</v>
      </c>
      <c r="AK73" s="77">
        <f t="shared" si="36"/>
        <v>0</v>
      </c>
      <c r="AL73" s="77">
        <f t="shared" si="36"/>
        <v>0</v>
      </c>
      <c r="AM73" s="113">
        <f t="shared" si="6"/>
        <v>0</v>
      </c>
      <c r="AN73" s="77">
        <f t="shared" si="36"/>
        <v>0</v>
      </c>
      <c r="AO73" s="77">
        <f t="shared" si="36"/>
        <v>0</v>
      </c>
      <c r="AP73" s="77">
        <f t="shared" si="36"/>
        <v>0</v>
      </c>
      <c r="AQ73" s="77">
        <f t="shared" si="36"/>
        <v>0</v>
      </c>
      <c r="AR73" s="77">
        <f t="shared" si="36"/>
        <v>0</v>
      </c>
      <c r="AS73" s="77">
        <f t="shared" si="36"/>
        <v>0</v>
      </c>
      <c r="AT73" s="77">
        <f t="shared" si="36"/>
        <v>0</v>
      </c>
      <c r="AU73" s="77">
        <f t="shared" si="36"/>
        <v>0</v>
      </c>
      <c r="AV73" s="77">
        <f t="shared" si="36"/>
        <v>0</v>
      </c>
      <c r="AW73" s="77">
        <f t="shared" si="36"/>
        <v>0</v>
      </c>
      <c r="AX73" s="77">
        <f t="shared" si="36"/>
        <v>0</v>
      </c>
      <c r="AY73" s="77">
        <f t="shared" si="36"/>
        <v>0</v>
      </c>
      <c r="AZ73" s="77">
        <f>AZ74+AZ75+AZ76</f>
        <v>0</v>
      </c>
      <c r="BA73" s="113">
        <f t="shared" si="7"/>
        <v>0</v>
      </c>
      <c r="BB73" s="77">
        <f aca="true" t="shared" si="37" ref="BB73:BH73">BB74+BB75+BB76</f>
        <v>4</v>
      </c>
      <c r="BC73" s="77">
        <f t="shared" si="37"/>
        <v>0</v>
      </c>
      <c r="BD73" s="77">
        <f t="shared" si="37"/>
        <v>1</v>
      </c>
      <c r="BE73" s="77">
        <f t="shared" si="37"/>
        <v>2</v>
      </c>
      <c r="BF73" s="77">
        <f t="shared" si="37"/>
        <v>2</v>
      </c>
      <c r="BG73" s="77">
        <f t="shared" si="37"/>
        <v>1</v>
      </c>
      <c r="BH73" s="77">
        <f t="shared" si="37"/>
        <v>1</v>
      </c>
      <c r="BI73" s="113">
        <f t="shared" si="18"/>
        <v>20</v>
      </c>
      <c r="BJ73" s="77">
        <f aca="true" t="shared" si="38" ref="BJ73:BT73">BJ74+BJ75+BJ76</f>
        <v>1</v>
      </c>
      <c r="BK73" s="77">
        <f t="shared" si="38"/>
        <v>1</v>
      </c>
      <c r="BL73" s="77">
        <f t="shared" si="38"/>
        <v>1</v>
      </c>
      <c r="BM73" s="77">
        <f t="shared" si="38"/>
        <v>7</v>
      </c>
      <c r="BN73" s="77">
        <f t="shared" si="38"/>
        <v>16</v>
      </c>
      <c r="BO73" s="77">
        <f t="shared" si="38"/>
        <v>0</v>
      </c>
      <c r="BP73" s="77">
        <f t="shared" si="38"/>
        <v>0</v>
      </c>
      <c r="BQ73" s="77">
        <f t="shared" si="38"/>
        <v>0</v>
      </c>
      <c r="BR73" s="77">
        <f t="shared" si="38"/>
        <v>0</v>
      </c>
      <c r="BS73" s="77">
        <f t="shared" si="38"/>
        <v>0</v>
      </c>
      <c r="BT73" s="77">
        <f t="shared" si="38"/>
        <v>36</v>
      </c>
      <c r="BU73" s="113">
        <f t="shared" si="8"/>
        <v>66</v>
      </c>
      <c r="BV73" s="90"/>
      <c r="BW73" s="117">
        <f t="shared" si="19"/>
        <v>86</v>
      </c>
      <c r="BY73" s="14"/>
    </row>
    <row r="74" spans="1:77" ht="27" thickBot="1">
      <c r="A74" s="22" t="s">
        <v>148</v>
      </c>
      <c r="B74" s="22" t="s">
        <v>149</v>
      </c>
      <c r="C74" s="36" t="s">
        <v>195</v>
      </c>
      <c r="D74" s="51">
        <f t="shared" si="10"/>
        <v>48</v>
      </c>
      <c r="E74" s="134">
        <f t="shared" si="3"/>
        <v>16</v>
      </c>
      <c r="F74" s="55">
        <v>32</v>
      </c>
      <c r="G74" s="51">
        <f t="shared" si="0"/>
        <v>16</v>
      </c>
      <c r="H74" s="51">
        <v>16</v>
      </c>
      <c r="I74" s="51"/>
      <c r="J74" s="51"/>
      <c r="K74" s="51"/>
      <c r="L74" s="51"/>
      <c r="M74" s="51"/>
      <c r="N74" s="51"/>
      <c r="O74" s="107"/>
      <c r="P74" s="90"/>
      <c r="Q74" s="113">
        <f t="shared" si="4"/>
        <v>0</v>
      </c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113">
        <f t="shared" si="5"/>
        <v>0</v>
      </c>
      <c r="AE74" s="90"/>
      <c r="AF74" s="90"/>
      <c r="AG74" s="90"/>
      <c r="AH74" s="90"/>
      <c r="AI74" s="90"/>
      <c r="AJ74" s="90"/>
      <c r="AK74" s="90"/>
      <c r="AL74" s="90"/>
      <c r="AM74" s="113">
        <f t="shared" si="6"/>
        <v>0</v>
      </c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113">
        <f t="shared" si="7"/>
        <v>0</v>
      </c>
      <c r="BB74" s="90">
        <v>4</v>
      </c>
      <c r="BC74" s="90"/>
      <c r="BD74" s="90">
        <v>1</v>
      </c>
      <c r="BE74" s="90">
        <v>2</v>
      </c>
      <c r="BF74" s="90">
        <v>2</v>
      </c>
      <c r="BG74" s="90">
        <v>1</v>
      </c>
      <c r="BH74" s="90">
        <v>1</v>
      </c>
      <c r="BI74" s="113">
        <f t="shared" si="18"/>
        <v>20</v>
      </c>
      <c r="BJ74" s="90">
        <v>1</v>
      </c>
      <c r="BK74" s="90">
        <v>1</v>
      </c>
      <c r="BL74" s="90">
        <v>1</v>
      </c>
      <c r="BM74" s="90">
        <v>1</v>
      </c>
      <c r="BN74" s="156">
        <v>4</v>
      </c>
      <c r="BO74" s="90"/>
      <c r="BP74" s="90"/>
      <c r="BQ74" s="90"/>
      <c r="BR74" s="90"/>
      <c r="BS74" s="90"/>
      <c r="BT74" s="90"/>
      <c r="BU74" s="113">
        <f t="shared" si="8"/>
        <v>12</v>
      </c>
      <c r="BV74" s="90"/>
      <c r="BW74" s="117">
        <f t="shared" si="19"/>
        <v>32</v>
      </c>
      <c r="BY74" s="14"/>
    </row>
    <row r="75" spans="1:77" ht="16.5" thickBot="1">
      <c r="A75" s="22" t="s">
        <v>150</v>
      </c>
      <c r="B75" s="22" t="s">
        <v>117</v>
      </c>
      <c r="C75" s="36" t="s">
        <v>195</v>
      </c>
      <c r="D75" s="51">
        <f t="shared" si="10"/>
        <v>18</v>
      </c>
      <c r="E75" s="134"/>
      <c r="F75" s="55">
        <v>18</v>
      </c>
      <c r="G75" s="51">
        <f t="shared" si="0"/>
        <v>18</v>
      </c>
      <c r="H75" s="51"/>
      <c r="I75" s="51"/>
      <c r="J75" s="51"/>
      <c r="K75" s="51"/>
      <c r="L75" s="51"/>
      <c r="M75" s="51"/>
      <c r="N75" s="51"/>
      <c r="O75" s="107"/>
      <c r="P75" s="90"/>
      <c r="Q75" s="113">
        <f t="shared" si="4"/>
        <v>0</v>
      </c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113">
        <f t="shared" si="5"/>
        <v>0</v>
      </c>
      <c r="AE75" s="90"/>
      <c r="AF75" s="90"/>
      <c r="AG75" s="90"/>
      <c r="AH75" s="90"/>
      <c r="AI75" s="90"/>
      <c r="AJ75" s="90"/>
      <c r="AK75" s="90"/>
      <c r="AL75" s="90"/>
      <c r="AM75" s="113">
        <f t="shared" si="6"/>
        <v>0</v>
      </c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113">
        <f t="shared" si="7"/>
        <v>0</v>
      </c>
      <c r="BB75" s="90"/>
      <c r="BC75" s="90"/>
      <c r="BD75" s="90"/>
      <c r="BE75" s="90"/>
      <c r="BF75" s="90"/>
      <c r="BG75" s="90"/>
      <c r="BH75" s="90"/>
      <c r="BI75" s="113">
        <f t="shared" si="18"/>
        <v>0</v>
      </c>
      <c r="BJ75" s="90"/>
      <c r="BK75" s="90"/>
      <c r="BL75" s="90"/>
      <c r="BM75" s="90">
        <v>6</v>
      </c>
      <c r="BN75" s="156">
        <v>12</v>
      </c>
      <c r="BO75" s="90"/>
      <c r="BP75" s="90"/>
      <c r="BQ75" s="90"/>
      <c r="BR75" s="90"/>
      <c r="BS75" s="90"/>
      <c r="BT75" s="90"/>
      <c r="BU75" s="113">
        <f t="shared" si="8"/>
        <v>18</v>
      </c>
      <c r="BV75" s="90"/>
      <c r="BW75" s="117">
        <f t="shared" si="19"/>
        <v>18</v>
      </c>
      <c r="BY75" s="14"/>
    </row>
    <row r="76" spans="1:77" ht="16.5" thickBot="1">
      <c r="A76" s="22" t="s">
        <v>151</v>
      </c>
      <c r="B76" s="22" t="s">
        <v>118</v>
      </c>
      <c r="C76" s="36" t="s">
        <v>126</v>
      </c>
      <c r="D76" s="51">
        <f t="shared" si="10"/>
        <v>36</v>
      </c>
      <c r="E76" s="134"/>
      <c r="F76" s="55">
        <v>36</v>
      </c>
      <c r="G76" s="51">
        <f t="shared" si="0"/>
        <v>36</v>
      </c>
      <c r="H76" s="51"/>
      <c r="I76" s="51"/>
      <c r="J76" s="51"/>
      <c r="K76" s="51"/>
      <c r="L76" s="51"/>
      <c r="M76" s="51"/>
      <c r="N76" s="51"/>
      <c r="O76" s="107"/>
      <c r="P76" s="90"/>
      <c r="Q76" s="113">
        <f t="shared" si="4"/>
        <v>0</v>
      </c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113">
        <f t="shared" si="5"/>
        <v>0</v>
      </c>
      <c r="AE76" s="90"/>
      <c r="AF76" s="90"/>
      <c r="AG76" s="90"/>
      <c r="AH76" s="90"/>
      <c r="AI76" s="90"/>
      <c r="AJ76" s="90"/>
      <c r="AK76" s="90"/>
      <c r="AL76" s="90"/>
      <c r="AM76" s="113">
        <f t="shared" si="6"/>
        <v>0</v>
      </c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113">
        <f t="shared" si="7"/>
        <v>0</v>
      </c>
      <c r="BB76" s="90"/>
      <c r="BC76" s="90"/>
      <c r="BD76" s="90"/>
      <c r="BE76" s="90"/>
      <c r="BF76" s="90"/>
      <c r="BG76" s="90"/>
      <c r="BH76" s="90"/>
      <c r="BI76" s="113">
        <f t="shared" si="18"/>
        <v>0</v>
      </c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165">
        <v>36</v>
      </c>
      <c r="BU76" s="113">
        <f t="shared" si="8"/>
        <v>36</v>
      </c>
      <c r="BV76" s="90"/>
      <c r="BW76" s="117">
        <f t="shared" si="19"/>
        <v>36</v>
      </c>
      <c r="BY76" s="14"/>
    </row>
    <row r="77" spans="1:77" ht="16.5" thickBot="1">
      <c r="A77" s="48" t="s">
        <v>39</v>
      </c>
      <c r="B77" s="48" t="s">
        <v>40</v>
      </c>
      <c r="C77" s="36" t="s">
        <v>196</v>
      </c>
      <c r="D77" s="51">
        <f t="shared" si="10"/>
        <v>60</v>
      </c>
      <c r="E77" s="134">
        <f t="shared" si="3"/>
        <v>20</v>
      </c>
      <c r="F77" s="55">
        <v>40</v>
      </c>
      <c r="G77" s="51">
        <f t="shared" si="0"/>
        <v>40</v>
      </c>
      <c r="H77" s="55"/>
      <c r="I77" s="55"/>
      <c r="J77" s="55"/>
      <c r="K77" s="55"/>
      <c r="L77" s="55"/>
      <c r="M77" s="55"/>
      <c r="N77" s="55"/>
      <c r="O77" s="108"/>
      <c r="P77" s="90"/>
      <c r="Q77" s="113">
        <f t="shared" si="4"/>
        <v>0</v>
      </c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113">
        <f t="shared" si="5"/>
        <v>0</v>
      </c>
      <c r="AE77" s="90"/>
      <c r="AF77" s="90"/>
      <c r="AG77" s="90"/>
      <c r="AH77" s="90"/>
      <c r="AI77" s="90"/>
      <c r="AJ77" s="90"/>
      <c r="AK77" s="90"/>
      <c r="AL77" s="90"/>
      <c r="AM77" s="113">
        <f t="shared" si="6"/>
        <v>0</v>
      </c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113">
        <f t="shared" si="7"/>
        <v>0</v>
      </c>
      <c r="BB77" s="90">
        <v>2</v>
      </c>
      <c r="BC77" s="90"/>
      <c r="BD77" s="90">
        <v>2</v>
      </c>
      <c r="BE77" s="90">
        <v>2</v>
      </c>
      <c r="BF77" s="90">
        <v>2</v>
      </c>
      <c r="BG77" s="90">
        <v>2</v>
      </c>
      <c r="BH77" s="158">
        <v>2</v>
      </c>
      <c r="BI77" s="113">
        <f t="shared" si="18"/>
        <v>24</v>
      </c>
      <c r="BJ77" s="90">
        <v>2</v>
      </c>
      <c r="BK77" s="90">
        <v>2</v>
      </c>
      <c r="BL77" s="90">
        <v>1</v>
      </c>
      <c r="BM77" s="90">
        <v>2</v>
      </c>
      <c r="BN77" s="156">
        <v>2</v>
      </c>
      <c r="BO77" s="90"/>
      <c r="BP77" s="90"/>
      <c r="BQ77" s="90"/>
      <c r="BR77" s="90"/>
      <c r="BS77" s="90"/>
      <c r="BT77" s="90"/>
      <c r="BU77" s="113">
        <f t="shared" si="8"/>
        <v>16</v>
      </c>
      <c r="BV77" s="90"/>
      <c r="BW77" s="117">
        <f t="shared" si="19"/>
        <v>40</v>
      </c>
      <c r="BY77" s="25"/>
    </row>
    <row r="78" spans="1:77" ht="16.5" thickBot="1">
      <c r="A78" s="140"/>
      <c r="B78" s="140"/>
      <c r="C78" s="141"/>
      <c r="D78" s="139"/>
      <c r="E78" s="147"/>
      <c r="F78" s="142">
        <f>F32+F38</f>
        <v>2016</v>
      </c>
      <c r="G78" s="51">
        <f t="shared" si="0"/>
        <v>1508</v>
      </c>
      <c r="H78" s="135">
        <f>H32+H38</f>
        <v>508</v>
      </c>
      <c r="I78" s="135">
        <f>I32+I38</f>
        <v>10</v>
      </c>
      <c r="J78" s="135">
        <f aca="true" t="shared" si="39" ref="J78:BU78">J32+J38</f>
        <v>9</v>
      </c>
      <c r="K78" s="135">
        <f t="shared" si="39"/>
        <v>6</v>
      </c>
      <c r="L78" s="135">
        <f t="shared" si="39"/>
        <v>7</v>
      </c>
      <c r="M78" s="135">
        <f t="shared" si="39"/>
        <v>5</v>
      </c>
      <c r="N78" s="135">
        <f t="shared" si="39"/>
        <v>11</v>
      </c>
      <c r="O78" s="135">
        <f t="shared" si="39"/>
        <v>12</v>
      </c>
      <c r="P78" s="135">
        <f t="shared" si="39"/>
        <v>12</v>
      </c>
      <c r="Q78" s="135">
        <f t="shared" si="39"/>
        <v>152</v>
      </c>
      <c r="R78" s="135">
        <f t="shared" si="39"/>
        <v>6</v>
      </c>
      <c r="S78" s="135">
        <f t="shared" si="39"/>
        <v>5</v>
      </c>
      <c r="T78" s="135">
        <f t="shared" si="39"/>
        <v>8</v>
      </c>
      <c r="U78" s="135">
        <f t="shared" si="39"/>
        <v>6</v>
      </c>
      <c r="V78" s="135">
        <f t="shared" si="39"/>
        <v>4</v>
      </c>
      <c r="W78" s="135">
        <f t="shared" si="39"/>
        <v>13</v>
      </c>
      <c r="X78" s="135">
        <f t="shared" si="39"/>
        <v>11</v>
      </c>
      <c r="Y78" s="135">
        <f t="shared" si="39"/>
        <v>10</v>
      </c>
      <c r="Z78" s="135">
        <f t="shared" si="39"/>
        <v>11</v>
      </c>
      <c r="AA78" s="135">
        <f t="shared" si="39"/>
        <v>11</v>
      </c>
      <c r="AB78" s="135">
        <f t="shared" si="39"/>
        <v>8</v>
      </c>
      <c r="AC78" s="135">
        <f t="shared" si="39"/>
        <v>0</v>
      </c>
      <c r="AD78" s="135">
        <f t="shared" si="39"/>
        <v>200</v>
      </c>
      <c r="AE78" s="135">
        <f t="shared" si="39"/>
        <v>5</v>
      </c>
      <c r="AF78" s="135">
        <f t="shared" si="39"/>
        <v>5</v>
      </c>
      <c r="AG78" s="135">
        <f t="shared" si="39"/>
        <v>8</v>
      </c>
      <c r="AH78" s="135">
        <f t="shared" si="39"/>
        <v>8</v>
      </c>
      <c r="AI78" s="135">
        <f t="shared" si="39"/>
        <v>8</v>
      </c>
      <c r="AJ78" s="135">
        <f t="shared" si="39"/>
        <v>9</v>
      </c>
      <c r="AK78" s="135">
        <f t="shared" si="39"/>
        <v>10</v>
      </c>
      <c r="AL78" s="135">
        <f t="shared" si="39"/>
        <v>10</v>
      </c>
      <c r="AM78" s="135">
        <f t="shared" si="39"/>
        <v>130</v>
      </c>
      <c r="AN78" s="135">
        <f t="shared" si="39"/>
        <v>6</v>
      </c>
      <c r="AO78" s="135">
        <f t="shared" si="39"/>
        <v>6</v>
      </c>
      <c r="AP78" s="135">
        <f t="shared" si="39"/>
        <v>10</v>
      </c>
      <c r="AQ78" s="135">
        <f t="shared" si="39"/>
        <v>14</v>
      </c>
      <c r="AR78" s="135">
        <f t="shared" si="39"/>
        <v>14</v>
      </c>
      <c r="AS78" s="135">
        <f t="shared" si="39"/>
        <v>12</v>
      </c>
      <c r="AT78" s="135">
        <f t="shared" si="39"/>
        <v>17</v>
      </c>
      <c r="AU78" s="135">
        <f t="shared" si="39"/>
        <v>17</v>
      </c>
      <c r="AV78" s="135">
        <f t="shared" si="39"/>
        <v>18</v>
      </c>
      <c r="AW78" s="135">
        <f t="shared" si="39"/>
        <v>21</v>
      </c>
      <c r="AX78" s="135">
        <f t="shared" si="39"/>
        <v>26</v>
      </c>
      <c r="AY78" s="135">
        <f t="shared" si="39"/>
        <v>30</v>
      </c>
      <c r="AZ78" s="135">
        <f t="shared" si="39"/>
        <v>0</v>
      </c>
      <c r="BA78" s="135">
        <f>BA32+BA38</f>
        <v>310</v>
      </c>
      <c r="BB78" s="135">
        <f t="shared" si="39"/>
        <v>36</v>
      </c>
      <c r="BC78" s="135">
        <f t="shared" si="39"/>
        <v>36</v>
      </c>
      <c r="BD78" s="135">
        <f t="shared" si="39"/>
        <v>36</v>
      </c>
      <c r="BE78" s="135">
        <f t="shared" si="39"/>
        <v>36</v>
      </c>
      <c r="BF78" s="135">
        <f t="shared" si="39"/>
        <v>36</v>
      </c>
      <c r="BG78" s="135">
        <f t="shared" si="39"/>
        <v>36</v>
      </c>
      <c r="BH78" s="135">
        <f t="shared" si="39"/>
        <v>36</v>
      </c>
      <c r="BI78" s="135">
        <f t="shared" si="39"/>
        <v>612</v>
      </c>
      <c r="BJ78" s="135">
        <f>BJ32+BJ38</f>
        <v>30</v>
      </c>
      <c r="BK78" s="135">
        <f t="shared" si="39"/>
        <v>24</v>
      </c>
      <c r="BL78" s="135">
        <f t="shared" si="39"/>
        <v>36</v>
      </c>
      <c r="BM78" s="135">
        <f t="shared" si="39"/>
        <v>36</v>
      </c>
      <c r="BN78" s="135">
        <f t="shared" si="39"/>
        <v>42</v>
      </c>
      <c r="BO78" s="135">
        <f t="shared" si="39"/>
        <v>0</v>
      </c>
      <c r="BP78" s="135">
        <f t="shared" si="39"/>
        <v>36</v>
      </c>
      <c r="BQ78" s="135">
        <f t="shared" si="39"/>
        <v>36</v>
      </c>
      <c r="BR78" s="135">
        <f t="shared" si="39"/>
        <v>36</v>
      </c>
      <c r="BS78" s="135">
        <f t="shared" si="39"/>
        <v>36</v>
      </c>
      <c r="BT78" s="135">
        <f t="shared" si="39"/>
        <v>36</v>
      </c>
      <c r="BU78" s="135">
        <f t="shared" si="39"/>
        <v>684</v>
      </c>
      <c r="BV78" s="135">
        <f>BV32+BV38</f>
        <v>0</v>
      </c>
      <c r="BW78" s="135">
        <f>BW32+BW38</f>
        <v>2088</v>
      </c>
      <c r="BY78" s="25"/>
    </row>
    <row r="79" spans="1:77" ht="16.5" thickBot="1">
      <c r="A79" s="144"/>
      <c r="B79" s="144" t="s">
        <v>183</v>
      </c>
      <c r="C79" s="166" t="s">
        <v>213</v>
      </c>
      <c r="D79" s="145"/>
      <c r="E79" s="148"/>
      <c r="F79" s="146">
        <f>F31+F78</f>
        <v>4068</v>
      </c>
      <c r="G79" s="55">
        <f t="shared" si="0"/>
        <v>2673</v>
      </c>
      <c r="H79" s="143">
        <f>H31+H78</f>
        <v>1395</v>
      </c>
      <c r="I79" s="143">
        <f>I31+I78</f>
        <v>36</v>
      </c>
      <c r="J79" s="143">
        <f aca="true" t="shared" si="40" ref="J79:BU79">J31+J78</f>
        <v>36</v>
      </c>
      <c r="K79" s="143">
        <f t="shared" si="40"/>
        <v>36</v>
      </c>
      <c r="L79" s="143">
        <f t="shared" si="40"/>
        <v>36</v>
      </c>
      <c r="M79" s="143">
        <f t="shared" si="40"/>
        <v>36</v>
      </c>
      <c r="N79" s="143">
        <f t="shared" si="40"/>
        <v>36</v>
      </c>
      <c r="O79" s="143">
        <f t="shared" si="40"/>
        <v>36</v>
      </c>
      <c r="P79" s="143">
        <f t="shared" si="40"/>
        <v>36</v>
      </c>
      <c r="Q79" s="143">
        <f t="shared" si="40"/>
        <v>612</v>
      </c>
      <c r="R79" s="143">
        <f t="shared" si="40"/>
        <v>36</v>
      </c>
      <c r="S79" s="143">
        <f t="shared" si="40"/>
        <v>36</v>
      </c>
      <c r="T79" s="143">
        <f t="shared" si="40"/>
        <v>36</v>
      </c>
      <c r="U79" s="143">
        <f t="shared" si="40"/>
        <v>36</v>
      </c>
      <c r="V79" s="143">
        <f t="shared" si="40"/>
        <v>36</v>
      </c>
      <c r="W79" s="143">
        <f t="shared" si="40"/>
        <v>36</v>
      </c>
      <c r="X79" s="143">
        <f t="shared" si="40"/>
        <v>36</v>
      </c>
      <c r="Y79" s="143">
        <f t="shared" si="40"/>
        <v>36</v>
      </c>
      <c r="Z79" s="143">
        <f t="shared" si="40"/>
        <v>36</v>
      </c>
      <c r="AA79" s="143">
        <f t="shared" si="40"/>
        <v>36</v>
      </c>
      <c r="AB79" s="143">
        <f t="shared" si="40"/>
        <v>36</v>
      </c>
      <c r="AC79" s="143">
        <f t="shared" si="40"/>
        <v>0</v>
      </c>
      <c r="AD79" s="143">
        <f t="shared" si="40"/>
        <v>828</v>
      </c>
      <c r="AE79" s="143">
        <f t="shared" si="40"/>
        <v>37</v>
      </c>
      <c r="AF79" s="143">
        <f t="shared" si="40"/>
        <v>37</v>
      </c>
      <c r="AG79" s="143">
        <f t="shared" si="40"/>
        <v>37</v>
      </c>
      <c r="AH79" s="143">
        <f t="shared" si="40"/>
        <v>37</v>
      </c>
      <c r="AI79" s="143">
        <f t="shared" si="40"/>
        <v>37</v>
      </c>
      <c r="AJ79" s="143">
        <f t="shared" si="40"/>
        <v>37</v>
      </c>
      <c r="AK79" s="143">
        <f t="shared" si="40"/>
        <v>37</v>
      </c>
      <c r="AL79" s="143">
        <f t="shared" si="40"/>
        <v>37</v>
      </c>
      <c r="AM79" s="143">
        <f t="shared" si="40"/>
        <v>612</v>
      </c>
      <c r="AN79" s="143">
        <f t="shared" si="40"/>
        <v>37</v>
      </c>
      <c r="AO79" s="143">
        <f t="shared" si="40"/>
        <v>37</v>
      </c>
      <c r="AP79" s="143">
        <f t="shared" si="40"/>
        <v>37</v>
      </c>
      <c r="AQ79" s="143">
        <f t="shared" si="40"/>
        <v>37</v>
      </c>
      <c r="AR79" s="143">
        <f t="shared" si="40"/>
        <v>37</v>
      </c>
      <c r="AS79" s="143">
        <f t="shared" si="40"/>
        <v>37</v>
      </c>
      <c r="AT79" s="143">
        <f t="shared" si="40"/>
        <v>37</v>
      </c>
      <c r="AU79" s="143">
        <f t="shared" si="40"/>
        <v>37</v>
      </c>
      <c r="AV79" s="143">
        <f t="shared" si="40"/>
        <v>37</v>
      </c>
      <c r="AW79" s="143">
        <f t="shared" si="40"/>
        <v>37</v>
      </c>
      <c r="AX79" s="143">
        <f t="shared" si="40"/>
        <v>36</v>
      </c>
      <c r="AY79" s="143">
        <f t="shared" si="40"/>
        <v>36</v>
      </c>
      <c r="AZ79" s="143">
        <f t="shared" si="40"/>
        <v>0</v>
      </c>
      <c r="BA79" s="143">
        <f>BA31+BA78</f>
        <v>792</v>
      </c>
      <c r="BB79" s="143">
        <f t="shared" si="40"/>
        <v>36</v>
      </c>
      <c r="BC79" s="143">
        <f t="shared" si="40"/>
        <v>36</v>
      </c>
      <c r="BD79" s="143">
        <f t="shared" si="40"/>
        <v>36</v>
      </c>
      <c r="BE79" s="143">
        <f t="shared" si="40"/>
        <v>36</v>
      </c>
      <c r="BF79" s="143">
        <f t="shared" si="40"/>
        <v>36</v>
      </c>
      <c r="BG79" s="143">
        <f t="shared" si="40"/>
        <v>36</v>
      </c>
      <c r="BH79" s="143">
        <f t="shared" si="40"/>
        <v>36</v>
      </c>
      <c r="BI79" s="143">
        <f t="shared" si="40"/>
        <v>612</v>
      </c>
      <c r="BJ79" s="143">
        <f t="shared" si="40"/>
        <v>30</v>
      </c>
      <c r="BK79" s="143">
        <f t="shared" si="40"/>
        <v>24</v>
      </c>
      <c r="BL79" s="143">
        <f t="shared" si="40"/>
        <v>36</v>
      </c>
      <c r="BM79" s="143">
        <f t="shared" si="40"/>
        <v>36</v>
      </c>
      <c r="BN79" s="143">
        <f t="shared" si="40"/>
        <v>42</v>
      </c>
      <c r="BO79" s="143">
        <f t="shared" si="40"/>
        <v>0</v>
      </c>
      <c r="BP79" s="143">
        <f t="shared" si="40"/>
        <v>36</v>
      </c>
      <c r="BQ79" s="143">
        <f t="shared" si="40"/>
        <v>36</v>
      </c>
      <c r="BR79" s="143">
        <f t="shared" si="40"/>
        <v>36</v>
      </c>
      <c r="BS79" s="143">
        <f t="shared" si="40"/>
        <v>36</v>
      </c>
      <c r="BT79" s="143">
        <f t="shared" si="40"/>
        <v>36</v>
      </c>
      <c r="BU79" s="143">
        <f t="shared" si="40"/>
        <v>684</v>
      </c>
      <c r="BV79" s="90"/>
      <c r="BW79" s="150">
        <f>BW31+BW78</f>
        <v>3933</v>
      </c>
      <c r="BY79" s="25"/>
    </row>
    <row r="80" spans="1:80" ht="32.25" customHeight="1" thickBot="1">
      <c r="A80" s="179" t="s">
        <v>132</v>
      </c>
      <c r="B80" s="179"/>
      <c r="C80" s="179"/>
      <c r="D80" s="179"/>
      <c r="E80" s="179"/>
      <c r="F80" s="210" t="s">
        <v>41</v>
      </c>
      <c r="G80" s="181" t="s">
        <v>45</v>
      </c>
      <c r="H80" s="181"/>
      <c r="I80" s="195">
        <v>576</v>
      </c>
      <c r="J80" s="196"/>
      <c r="K80" s="196"/>
      <c r="L80" s="196"/>
      <c r="M80" s="196"/>
      <c r="N80" s="196"/>
      <c r="O80" s="196"/>
      <c r="P80" s="197"/>
      <c r="Q80" s="108"/>
      <c r="R80" s="206">
        <v>756</v>
      </c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7"/>
      <c r="AD80" s="108"/>
      <c r="AE80" s="206">
        <v>540</v>
      </c>
      <c r="AF80" s="196"/>
      <c r="AG80" s="196"/>
      <c r="AH80" s="196"/>
      <c r="AI80" s="196"/>
      <c r="AJ80" s="196"/>
      <c r="AK80" s="196"/>
      <c r="AL80" s="197"/>
      <c r="AM80" s="108"/>
      <c r="AN80" s="206">
        <v>588</v>
      </c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7"/>
      <c r="BA80" s="108"/>
      <c r="BB80" s="206">
        <v>204</v>
      </c>
      <c r="BC80" s="196"/>
      <c r="BD80" s="196"/>
      <c r="BE80" s="196"/>
      <c r="BF80" s="196"/>
      <c r="BG80" s="196"/>
      <c r="BH80" s="197"/>
      <c r="BI80" s="108"/>
      <c r="BJ80" s="206">
        <v>108</v>
      </c>
      <c r="BK80" s="196"/>
      <c r="BL80" s="196"/>
      <c r="BM80" s="196"/>
      <c r="BN80" s="196"/>
      <c r="BO80" s="196"/>
      <c r="BP80" s="196"/>
      <c r="BQ80" s="196"/>
      <c r="BR80" s="196"/>
      <c r="BS80" s="196"/>
      <c r="BT80" s="197"/>
      <c r="BU80" s="108"/>
      <c r="BV80" s="108"/>
      <c r="BW80" s="192"/>
      <c r="BX80" s="117"/>
      <c r="BZ80" s="14"/>
      <c r="CB80" s="106"/>
    </row>
    <row r="81" spans="1:78" ht="16.5" thickBot="1">
      <c r="A81" s="180"/>
      <c r="B81" s="180"/>
      <c r="C81" s="180"/>
      <c r="D81" s="180"/>
      <c r="E81" s="180"/>
      <c r="F81" s="210"/>
      <c r="G81" s="201" t="s">
        <v>46</v>
      </c>
      <c r="H81" s="201"/>
      <c r="I81" s="198"/>
      <c r="J81" s="199"/>
      <c r="K81" s="199"/>
      <c r="L81" s="199"/>
      <c r="M81" s="199"/>
      <c r="N81" s="199"/>
      <c r="O81" s="199"/>
      <c r="P81" s="200"/>
      <c r="Q81" s="108"/>
      <c r="R81" s="198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200"/>
      <c r="AD81" s="108"/>
      <c r="AE81" s="198"/>
      <c r="AF81" s="199"/>
      <c r="AG81" s="199"/>
      <c r="AH81" s="199"/>
      <c r="AI81" s="199"/>
      <c r="AJ81" s="199"/>
      <c r="AK81" s="199"/>
      <c r="AL81" s="200"/>
      <c r="AM81" s="108"/>
      <c r="AN81" s="198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200"/>
      <c r="BA81" s="108"/>
      <c r="BB81" s="198"/>
      <c r="BC81" s="199"/>
      <c r="BD81" s="199"/>
      <c r="BE81" s="199"/>
      <c r="BF81" s="199"/>
      <c r="BG81" s="199"/>
      <c r="BH81" s="200"/>
      <c r="BI81" s="108"/>
      <c r="BJ81" s="198"/>
      <c r="BK81" s="199"/>
      <c r="BL81" s="199"/>
      <c r="BM81" s="199"/>
      <c r="BN81" s="199"/>
      <c r="BO81" s="199"/>
      <c r="BP81" s="199"/>
      <c r="BQ81" s="199"/>
      <c r="BR81" s="199"/>
      <c r="BS81" s="199"/>
      <c r="BT81" s="200"/>
      <c r="BU81" s="108"/>
      <c r="BV81" s="108"/>
      <c r="BW81" s="192"/>
      <c r="BX81" s="118"/>
      <c r="BZ81" s="14"/>
    </row>
    <row r="82" spans="1:78" ht="27.75" customHeight="1" thickBot="1">
      <c r="A82" s="179" t="s">
        <v>43</v>
      </c>
      <c r="B82" s="179"/>
      <c r="C82" s="179"/>
      <c r="D82" s="179"/>
      <c r="E82" s="179"/>
      <c r="F82" s="210"/>
      <c r="G82" s="201" t="s">
        <v>47</v>
      </c>
      <c r="H82" s="201"/>
      <c r="I82" s="202">
        <v>36</v>
      </c>
      <c r="J82" s="203"/>
      <c r="K82" s="203"/>
      <c r="L82" s="203"/>
      <c r="M82" s="203"/>
      <c r="N82" s="203"/>
      <c r="O82" s="203"/>
      <c r="P82" s="204"/>
      <c r="Q82" s="108"/>
      <c r="R82" s="202">
        <v>72</v>
      </c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4"/>
      <c r="AD82" s="108"/>
      <c r="AE82" s="202">
        <v>72</v>
      </c>
      <c r="AF82" s="203"/>
      <c r="AG82" s="203"/>
      <c r="AH82" s="203"/>
      <c r="AI82" s="203"/>
      <c r="AJ82" s="203"/>
      <c r="AK82" s="203"/>
      <c r="AL82" s="204"/>
      <c r="AM82" s="108"/>
      <c r="AN82" s="202">
        <v>204</v>
      </c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4"/>
      <c r="BA82" s="108"/>
      <c r="BB82" s="202">
        <v>228</v>
      </c>
      <c r="BC82" s="203"/>
      <c r="BD82" s="203"/>
      <c r="BE82" s="203"/>
      <c r="BF82" s="203"/>
      <c r="BG82" s="203"/>
      <c r="BH82" s="204"/>
      <c r="BI82" s="108"/>
      <c r="BJ82" s="202">
        <v>216</v>
      </c>
      <c r="BK82" s="203"/>
      <c r="BL82" s="203"/>
      <c r="BM82" s="203"/>
      <c r="BN82" s="203"/>
      <c r="BO82" s="203"/>
      <c r="BP82" s="203"/>
      <c r="BQ82" s="203"/>
      <c r="BR82" s="203"/>
      <c r="BS82" s="203"/>
      <c r="BT82" s="204"/>
      <c r="BU82" s="108"/>
      <c r="BV82" s="108"/>
      <c r="BW82" s="108"/>
      <c r="BX82" s="118"/>
      <c r="BZ82" s="14"/>
    </row>
    <row r="83" spans="1:78" ht="52.5" customHeight="1" thickBot="1">
      <c r="A83" s="181" t="s">
        <v>44</v>
      </c>
      <c r="B83" s="181"/>
      <c r="C83" s="181"/>
      <c r="D83" s="181"/>
      <c r="E83" s="181"/>
      <c r="F83" s="210"/>
      <c r="G83" s="201" t="s">
        <v>191</v>
      </c>
      <c r="H83" s="201"/>
      <c r="I83" s="202">
        <v>0</v>
      </c>
      <c r="J83" s="203"/>
      <c r="K83" s="203"/>
      <c r="L83" s="203"/>
      <c r="M83" s="203"/>
      <c r="N83" s="203"/>
      <c r="O83" s="203"/>
      <c r="P83" s="204"/>
      <c r="Q83" s="108"/>
      <c r="R83" s="202">
        <v>0</v>
      </c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4"/>
      <c r="AD83" s="108"/>
      <c r="AE83" s="202">
        <v>0</v>
      </c>
      <c r="AF83" s="203"/>
      <c r="AG83" s="203"/>
      <c r="AH83" s="203"/>
      <c r="AI83" s="203"/>
      <c r="AJ83" s="203"/>
      <c r="AK83" s="203"/>
      <c r="AL83" s="204"/>
      <c r="AM83" s="108"/>
      <c r="AN83" s="202">
        <v>0</v>
      </c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4"/>
      <c r="BA83" s="108"/>
      <c r="BB83" s="202">
        <v>180</v>
      </c>
      <c r="BC83" s="203"/>
      <c r="BD83" s="203"/>
      <c r="BE83" s="203"/>
      <c r="BF83" s="203"/>
      <c r="BG83" s="203"/>
      <c r="BH83" s="204"/>
      <c r="BI83" s="108"/>
      <c r="BJ83" s="202">
        <v>396</v>
      </c>
      <c r="BK83" s="203"/>
      <c r="BL83" s="203"/>
      <c r="BM83" s="203"/>
      <c r="BN83" s="203"/>
      <c r="BO83" s="203"/>
      <c r="BP83" s="203"/>
      <c r="BQ83" s="203"/>
      <c r="BR83" s="203"/>
      <c r="BS83" s="203"/>
      <c r="BT83" s="204"/>
      <c r="BU83" s="108"/>
      <c r="BV83" s="108"/>
      <c r="BW83" s="108"/>
      <c r="BX83" s="118"/>
      <c r="BZ83" s="14"/>
    </row>
    <row r="84" spans="1:78" ht="24.75" customHeight="1" thickBot="1">
      <c r="A84" s="178"/>
      <c r="B84" s="178"/>
      <c r="C84" s="178"/>
      <c r="D84" s="178"/>
      <c r="E84" s="178"/>
      <c r="F84" s="210"/>
      <c r="G84" s="181" t="s">
        <v>49</v>
      </c>
      <c r="H84" s="181"/>
      <c r="I84" s="205">
        <v>0</v>
      </c>
      <c r="J84" s="203"/>
      <c r="K84" s="203"/>
      <c r="L84" s="203"/>
      <c r="M84" s="203"/>
      <c r="N84" s="203"/>
      <c r="O84" s="203"/>
      <c r="P84" s="204"/>
      <c r="Q84" s="112"/>
      <c r="R84" s="202">
        <v>2</v>
      </c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4"/>
      <c r="AD84" s="112"/>
      <c r="AE84" s="202">
        <v>0</v>
      </c>
      <c r="AF84" s="203"/>
      <c r="AG84" s="203"/>
      <c r="AH84" s="203"/>
      <c r="AI84" s="203"/>
      <c r="AJ84" s="203"/>
      <c r="AK84" s="203"/>
      <c r="AL84" s="204"/>
      <c r="AM84" s="112"/>
      <c r="AN84" s="202">
        <v>4</v>
      </c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4"/>
      <c r="BA84" s="112"/>
      <c r="BB84" s="202">
        <v>1</v>
      </c>
      <c r="BC84" s="203"/>
      <c r="BD84" s="203"/>
      <c r="BE84" s="203"/>
      <c r="BF84" s="203"/>
      <c r="BG84" s="203"/>
      <c r="BH84" s="204"/>
      <c r="BI84" s="112"/>
      <c r="BJ84" s="202">
        <v>7</v>
      </c>
      <c r="BK84" s="203"/>
      <c r="BL84" s="203"/>
      <c r="BM84" s="203"/>
      <c r="BN84" s="203"/>
      <c r="BO84" s="203"/>
      <c r="BP84" s="203"/>
      <c r="BQ84" s="203"/>
      <c r="BR84" s="203"/>
      <c r="BS84" s="203"/>
      <c r="BT84" s="204"/>
      <c r="BU84" s="112"/>
      <c r="BV84" s="112"/>
      <c r="BW84" s="112"/>
      <c r="BX84" s="119"/>
      <c r="BZ84" s="14"/>
    </row>
    <row r="85" spans="1:78" ht="24.75" customHeight="1" thickBot="1">
      <c r="A85" s="178"/>
      <c r="B85" s="178"/>
      <c r="C85" s="178"/>
      <c r="D85" s="178"/>
      <c r="E85" s="178"/>
      <c r="F85" s="210"/>
      <c r="G85" s="181" t="s">
        <v>50</v>
      </c>
      <c r="H85" s="181"/>
      <c r="I85" s="205">
        <v>1</v>
      </c>
      <c r="J85" s="203"/>
      <c r="K85" s="203"/>
      <c r="L85" s="203"/>
      <c r="M85" s="203"/>
      <c r="N85" s="203"/>
      <c r="O85" s="203"/>
      <c r="P85" s="204"/>
      <c r="Q85" s="112"/>
      <c r="R85" s="202">
        <v>6</v>
      </c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4"/>
      <c r="AD85" s="112"/>
      <c r="AE85" s="202">
        <v>1</v>
      </c>
      <c r="AF85" s="203"/>
      <c r="AG85" s="203"/>
      <c r="AH85" s="203"/>
      <c r="AI85" s="203"/>
      <c r="AJ85" s="203"/>
      <c r="AK85" s="203"/>
      <c r="AL85" s="204"/>
      <c r="AM85" s="112"/>
      <c r="AN85" s="202">
        <v>8</v>
      </c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4"/>
      <c r="BA85" s="112"/>
      <c r="BB85" s="202">
        <v>0</v>
      </c>
      <c r="BC85" s="203"/>
      <c r="BD85" s="203"/>
      <c r="BE85" s="203"/>
      <c r="BF85" s="203"/>
      <c r="BG85" s="203"/>
      <c r="BH85" s="204"/>
      <c r="BI85" s="112"/>
      <c r="BJ85" s="202">
        <v>8</v>
      </c>
      <c r="BK85" s="203"/>
      <c r="BL85" s="203"/>
      <c r="BM85" s="203"/>
      <c r="BN85" s="203"/>
      <c r="BO85" s="203"/>
      <c r="BP85" s="203"/>
      <c r="BQ85" s="203"/>
      <c r="BR85" s="203"/>
      <c r="BS85" s="203"/>
      <c r="BT85" s="204"/>
      <c r="BU85" s="112"/>
      <c r="BV85" s="112"/>
      <c r="BW85" s="112"/>
      <c r="BX85" s="119"/>
      <c r="BZ85" s="14"/>
    </row>
    <row r="86" spans="1:78" ht="19.5" thickBot="1">
      <c r="A86" s="178"/>
      <c r="B86" s="178"/>
      <c r="C86" s="178"/>
      <c r="D86" s="178"/>
      <c r="E86" s="178"/>
      <c r="F86" s="210"/>
      <c r="G86" s="181" t="s">
        <v>51</v>
      </c>
      <c r="H86" s="181"/>
      <c r="I86" s="205">
        <v>2</v>
      </c>
      <c r="J86" s="203"/>
      <c r="K86" s="203"/>
      <c r="L86" s="203"/>
      <c r="M86" s="203"/>
      <c r="N86" s="203"/>
      <c r="O86" s="203"/>
      <c r="P86" s="204"/>
      <c r="Q86" s="112"/>
      <c r="R86" s="202">
        <v>1</v>
      </c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4"/>
      <c r="AD86" s="112"/>
      <c r="AE86" s="202">
        <v>0</v>
      </c>
      <c r="AF86" s="203"/>
      <c r="AG86" s="203"/>
      <c r="AH86" s="203"/>
      <c r="AI86" s="203"/>
      <c r="AJ86" s="203"/>
      <c r="AK86" s="203"/>
      <c r="AL86" s="204"/>
      <c r="AM86" s="112"/>
      <c r="AN86" s="202">
        <v>2</v>
      </c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4"/>
      <c r="BA86" s="112"/>
      <c r="BB86" s="202">
        <v>1</v>
      </c>
      <c r="BC86" s="203"/>
      <c r="BD86" s="203"/>
      <c r="BE86" s="203"/>
      <c r="BF86" s="203"/>
      <c r="BG86" s="203"/>
      <c r="BH86" s="204"/>
      <c r="BI86" s="112"/>
      <c r="BJ86" s="202">
        <v>0</v>
      </c>
      <c r="BK86" s="203"/>
      <c r="BL86" s="203"/>
      <c r="BM86" s="203"/>
      <c r="BN86" s="203"/>
      <c r="BO86" s="203"/>
      <c r="BP86" s="203"/>
      <c r="BQ86" s="203"/>
      <c r="BR86" s="203"/>
      <c r="BS86" s="203"/>
      <c r="BT86" s="204"/>
      <c r="BU86" s="112"/>
      <c r="BV86" s="112"/>
      <c r="BW86" s="112"/>
      <c r="BX86" s="119"/>
      <c r="BZ86" s="14"/>
    </row>
    <row r="87" spans="17:42" s="9" customFormat="1" ht="15.75">
      <c r="Q87" s="11"/>
      <c r="R87" s="11"/>
      <c r="S87" s="11"/>
      <c r="U87" s="11"/>
      <c r="AD87" s="11"/>
      <c r="AE87" s="11"/>
      <c r="AF87" s="11"/>
      <c r="AP87" s="15"/>
    </row>
    <row r="88" spans="4:42" s="9" customFormat="1" ht="15.75">
      <c r="D88" s="42"/>
      <c r="E88" s="9" t="s">
        <v>35</v>
      </c>
      <c r="Q88" s="11"/>
      <c r="R88" s="11"/>
      <c r="S88" s="11"/>
      <c r="U88" s="11"/>
      <c r="AD88" s="11"/>
      <c r="AE88" s="11"/>
      <c r="AF88" s="11"/>
      <c r="AP88" s="15"/>
    </row>
    <row r="89" spans="17:78" s="9" customFormat="1" ht="15.75">
      <c r="Q89" s="11"/>
      <c r="R89" s="11"/>
      <c r="S89" s="11"/>
      <c r="U89" s="11"/>
      <c r="AD89" s="11"/>
      <c r="AE89" s="11"/>
      <c r="AF89" s="11"/>
      <c r="AP89" s="15"/>
      <c r="BZ89" s="152"/>
    </row>
    <row r="90" spans="4:42" s="9" customFormat="1" ht="15.75">
      <c r="D90" s="43"/>
      <c r="E90" s="9" t="s">
        <v>100</v>
      </c>
      <c r="Q90" s="11"/>
      <c r="R90" s="11"/>
      <c r="S90" s="11"/>
      <c r="U90" s="11"/>
      <c r="AD90" s="11"/>
      <c r="AE90" s="11"/>
      <c r="AF90" s="11"/>
      <c r="AP90" s="15"/>
    </row>
    <row r="91" spans="17:78" s="9" customFormat="1" ht="15.75">
      <c r="Q91" s="11"/>
      <c r="R91" s="11"/>
      <c r="S91" s="11"/>
      <c r="U91" s="11"/>
      <c r="AD91" s="11"/>
      <c r="AE91" s="11"/>
      <c r="AF91" s="11"/>
      <c r="AP91" s="15"/>
      <c r="BZ91" s="152"/>
    </row>
    <row r="92" spans="4:42" s="9" customFormat="1" ht="15.75">
      <c r="D92" s="44"/>
      <c r="E92" s="9" t="s">
        <v>99</v>
      </c>
      <c r="Q92" s="11"/>
      <c r="R92" s="11"/>
      <c r="S92" s="11"/>
      <c r="U92" s="11"/>
      <c r="AD92" s="11"/>
      <c r="AE92" s="11"/>
      <c r="AF92" s="11"/>
      <c r="AP92" s="15"/>
    </row>
    <row r="93" spans="17:78" s="9" customFormat="1" ht="15.75">
      <c r="Q93" s="11"/>
      <c r="R93" s="11"/>
      <c r="S93" s="11"/>
      <c r="U93" s="11"/>
      <c r="AD93" s="11"/>
      <c r="AE93" s="11"/>
      <c r="AF93" s="11"/>
      <c r="AP93" s="15"/>
      <c r="BZ93" s="152"/>
    </row>
    <row r="94" spans="4:42" s="9" customFormat="1" ht="15.75">
      <c r="D94" s="164"/>
      <c r="E94" s="9" t="s">
        <v>133</v>
      </c>
      <c r="Q94" s="11"/>
      <c r="R94" s="11"/>
      <c r="S94" s="11"/>
      <c r="U94" s="11"/>
      <c r="AD94" s="11"/>
      <c r="AE94" s="11"/>
      <c r="AF94" s="11"/>
      <c r="AP94" s="15"/>
    </row>
    <row r="95" spans="17:78" s="9" customFormat="1" ht="27.75">
      <c r="Q95" s="11"/>
      <c r="R95" s="11"/>
      <c r="S95" s="11"/>
      <c r="U95" s="11"/>
      <c r="AD95" s="11"/>
      <c r="AE95" s="11"/>
      <c r="AF95" s="11"/>
      <c r="AP95" s="15"/>
      <c r="BZ95" s="151"/>
    </row>
    <row r="96" spans="17:42" s="9" customFormat="1" ht="15.75">
      <c r="Q96" s="11"/>
      <c r="R96" s="11"/>
      <c r="S96" s="11"/>
      <c r="U96" s="11"/>
      <c r="AD96" s="11"/>
      <c r="AE96" s="11"/>
      <c r="AF96" s="11"/>
      <c r="AP96" s="15"/>
    </row>
    <row r="97" spans="17:42" s="9" customFormat="1" ht="15.75">
      <c r="Q97" s="11"/>
      <c r="R97" s="11"/>
      <c r="S97" s="11"/>
      <c r="U97" s="11"/>
      <c r="AD97" s="11"/>
      <c r="AE97" s="11"/>
      <c r="AF97" s="11"/>
      <c r="AP97" s="15"/>
    </row>
    <row r="98" spans="17:42" s="9" customFormat="1" ht="15.75">
      <c r="Q98" s="11"/>
      <c r="R98" s="11"/>
      <c r="S98" s="11"/>
      <c r="U98" s="11"/>
      <c r="AD98" s="11"/>
      <c r="AE98" s="11"/>
      <c r="AF98" s="11"/>
      <c r="AP98" s="15"/>
    </row>
    <row r="99" spans="17:42" s="9" customFormat="1" ht="15.75">
      <c r="Q99" s="11"/>
      <c r="R99" s="11"/>
      <c r="S99" s="11"/>
      <c r="U99" s="11"/>
      <c r="AD99" s="11"/>
      <c r="AE99" s="11"/>
      <c r="AF99" s="11"/>
      <c r="AP99" s="15"/>
    </row>
    <row r="100" spans="17:42" s="9" customFormat="1" ht="15.75">
      <c r="Q100" s="11"/>
      <c r="R100" s="11"/>
      <c r="S100" s="11"/>
      <c r="U100" s="11"/>
      <c r="AD100" s="11"/>
      <c r="AE100" s="11"/>
      <c r="AF100" s="11"/>
      <c r="AP100" s="15"/>
    </row>
    <row r="101" spans="17:42" s="9" customFormat="1" ht="15.75">
      <c r="Q101" s="11"/>
      <c r="R101" s="11"/>
      <c r="S101" s="11"/>
      <c r="U101" s="11"/>
      <c r="AD101" s="11"/>
      <c r="AE101" s="11"/>
      <c r="AF101" s="11"/>
      <c r="AP101" s="15"/>
    </row>
    <row r="102" spans="17:42" s="9" customFormat="1" ht="15.75">
      <c r="Q102" s="11"/>
      <c r="R102" s="11"/>
      <c r="S102" s="11"/>
      <c r="U102" s="11"/>
      <c r="AD102" s="11"/>
      <c r="AE102" s="11"/>
      <c r="AF102" s="11"/>
      <c r="AP102" s="15"/>
    </row>
    <row r="103" spans="17:42" s="9" customFormat="1" ht="15.75">
      <c r="Q103" s="11"/>
      <c r="R103" s="11"/>
      <c r="S103" s="11"/>
      <c r="U103" s="11"/>
      <c r="AD103" s="11"/>
      <c r="AE103" s="11"/>
      <c r="AF103" s="11"/>
      <c r="AP103" s="15"/>
    </row>
    <row r="104" spans="17:42" s="9" customFormat="1" ht="15.75">
      <c r="Q104" s="11"/>
      <c r="R104" s="11"/>
      <c r="S104" s="11"/>
      <c r="U104" s="11"/>
      <c r="AD104" s="11"/>
      <c r="AE104" s="11"/>
      <c r="AF104" s="11"/>
      <c r="AP104" s="15"/>
    </row>
    <row r="105" spans="17:42" s="9" customFormat="1" ht="15.75">
      <c r="Q105" s="11"/>
      <c r="R105" s="11"/>
      <c r="S105" s="11"/>
      <c r="U105" s="11"/>
      <c r="AD105" s="11"/>
      <c r="AE105" s="11"/>
      <c r="AF105" s="11"/>
      <c r="AP105" s="15"/>
    </row>
    <row r="106" spans="17:42" s="9" customFormat="1" ht="15.75">
      <c r="Q106" s="11"/>
      <c r="R106" s="11"/>
      <c r="S106" s="11"/>
      <c r="U106" s="11"/>
      <c r="AD106" s="11"/>
      <c r="AE106" s="11"/>
      <c r="AF106" s="11"/>
      <c r="AP106" s="15"/>
    </row>
    <row r="107" spans="17:42" s="9" customFormat="1" ht="15.75">
      <c r="Q107" s="11"/>
      <c r="R107" s="11"/>
      <c r="S107" s="11"/>
      <c r="U107" s="11"/>
      <c r="AD107" s="11"/>
      <c r="AE107" s="11"/>
      <c r="AF107" s="11"/>
      <c r="AP107" s="15"/>
    </row>
    <row r="108" spans="17:42" s="9" customFormat="1" ht="15.75">
      <c r="Q108" s="11"/>
      <c r="R108" s="11"/>
      <c r="S108" s="11"/>
      <c r="U108" s="11"/>
      <c r="AD108" s="11"/>
      <c r="AE108" s="11"/>
      <c r="AF108" s="11"/>
      <c r="AP108" s="15"/>
    </row>
    <row r="109" spans="17:42" s="9" customFormat="1" ht="15.75">
      <c r="Q109" s="11"/>
      <c r="R109" s="11"/>
      <c r="S109" s="11"/>
      <c r="U109" s="11"/>
      <c r="AD109" s="11"/>
      <c r="AE109" s="11"/>
      <c r="AF109" s="11"/>
      <c r="AP109" s="15"/>
    </row>
    <row r="110" spans="17:42" s="9" customFormat="1" ht="15.75">
      <c r="Q110" s="11"/>
      <c r="R110" s="11"/>
      <c r="S110" s="11"/>
      <c r="U110" s="11"/>
      <c r="AD110" s="11"/>
      <c r="AE110" s="11"/>
      <c r="AF110" s="11"/>
      <c r="AP110" s="15"/>
    </row>
    <row r="111" spans="17:42" s="9" customFormat="1" ht="15.75">
      <c r="Q111" s="11"/>
      <c r="R111" s="11"/>
      <c r="S111" s="11"/>
      <c r="U111" s="11"/>
      <c r="AD111" s="11"/>
      <c r="AE111" s="11"/>
      <c r="AF111" s="11"/>
      <c r="AP111" s="15"/>
    </row>
    <row r="112" spans="17:42" s="9" customFormat="1" ht="15.75">
      <c r="Q112" s="11"/>
      <c r="R112" s="11"/>
      <c r="S112" s="11"/>
      <c r="U112" s="11"/>
      <c r="AD112" s="11"/>
      <c r="AE112" s="11"/>
      <c r="AF112" s="11"/>
      <c r="AP112" s="15"/>
    </row>
    <row r="113" spans="17:42" s="9" customFormat="1" ht="15.75">
      <c r="Q113" s="11"/>
      <c r="R113" s="11"/>
      <c r="S113" s="11"/>
      <c r="U113" s="11"/>
      <c r="AD113" s="11"/>
      <c r="AE113" s="11"/>
      <c r="AF113" s="11"/>
      <c r="AP113" s="15"/>
    </row>
    <row r="114" spans="17:42" s="9" customFormat="1" ht="15.75">
      <c r="Q114" s="11"/>
      <c r="R114" s="11"/>
      <c r="S114" s="11"/>
      <c r="U114" s="11"/>
      <c r="AD114" s="11"/>
      <c r="AE114" s="11"/>
      <c r="AF114" s="11"/>
      <c r="AP114" s="15"/>
    </row>
    <row r="115" spans="17:42" s="9" customFormat="1" ht="15.75">
      <c r="Q115" s="11"/>
      <c r="R115" s="11"/>
      <c r="S115" s="11"/>
      <c r="U115" s="11"/>
      <c r="AD115" s="11"/>
      <c r="AE115" s="11"/>
      <c r="AF115" s="11"/>
      <c r="AP115" s="15"/>
    </row>
    <row r="116" spans="17:42" s="9" customFormat="1" ht="15.75">
      <c r="Q116" s="11"/>
      <c r="R116" s="11"/>
      <c r="S116" s="11"/>
      <c r="U116" s="11"/>
      <c r="AD116" s="11"/>
      <c r="AE116" s="11"/>
      <c r="AF116" s="11"/>
      <c r="AP116" s="15"/>
    </row>
    <row r="117" spans="17:42" s="9" customFormat="1" ht="15.75">
      <c r="Q117" s="11"/>
      <c r="R117" s="11"/>
      <c r="S117" s="11"/>
      <c r="U117" s="11"/>
      <c r="AD117" s="11"/>
      <c r="AE117" s="11"/>
      <c r="AF117" s="11"/>
      <c r="AP117" s="15"/>
    </row>
    <row r="118" spans="17:42" s="9" customFormat="1" ht="15.75">
      <c r="Q118" s="11"/>
      <c r="R118" s="11"/>
      <c r="S118" s="11"/>
      <c r="U118" s="11"/>
      <c r="AD118" s="11"/>
      <c r="AE118" s="11"/>
      <c r="AF118" s="11"/>
      <c r="AP118" s="15"/>
    </row>
    <row r="119" spans="17:42" s="9" customFormat="1" ht="15.75">
      <c r="Q119" s="11"/>
      <c r="R119" s="11"/>
      <c r="S119" s="11"/>
      <c r="U119" s="11"/>
      <c r="AD119" s="11"/>
      <c r="AE119" s="11"/>
      <c r="AF119" s="11"/>
      <c r="AP119" s="15"/>
    </row>
    <row r="120" spans="17:42" s="9" customFormat="1" ht="15.75">
      <c r="Q120" s="11"/>
      <c r="R120" s="11"/>
      <c r="S120" s="11"/>
      <c r="U120" s="11"/>
      <c r="AD120" s="11"/>
      <c r="AE120" s="11"/>
      <c r="AF120" s="11"/>
      <c r="AP120" s="15"/>
    </row>
    <row r="121" spans="17:42" s="9" customFormat="1" ht="15.75">
      <c r="Q121" s="11"/>
      <c r="R121" s="11"/>
      <c r="S121" s="11"/>
      <c r="U121" s="11"/>
      <c r="AD121" s="11"/>
      <c r="AE121" s="11"/>
      <c r="AF121" s="11"/>
      <c r="AP121" s="15"/>
    </row>
    <row r="122" spans="17:42" s="9" customFormat="1" ht="15.75">
      <c r="Q122" s="11"/>
      <c r="R122" s="11"/>
      <c r="S122" s="11"/>
      <c r="U122" s="11"/>
      <c r="AD122" s="11"/>
      <c r="AE122" s="11"/>
      <c r="AF122" s="11"/>
      <c r="AP122" s="15"/>
    </row>
    <row r="123" spans="17:42" s="9" customFormat="1" ht="15.75">
      <c r="Q123" s="11"/>
      <c r="R123" s="11"/>
      <c r="S123" s="11"/>
      <c r="U123" s="11"/>
      <c r="AD123" s="11"/>
      <c r="AE123" s="11"/>
      <c r="AF123" s="11"/>
      <c r="AP123" s="15"/>
    </row>
    <row r="124" spans="17:42" s="9" customFormat="1" ht="15.75">
      <c r="Q124" s="11"/>
      <c r="R124" s="11"/>
      <c r="S124" s="11"/>
      <c r="U124" s="11"/>
      <c r="AD124" s="11"/>
      <c r="AE124" s="11"/>
      <c r="AF124" s="11"/>
      <c r="AP124" s="15"/>
    </row>
    <row r="125" spans="17:42" s="9" customFormat="1" ht="15.75">
      <c r="Q125" s="11"/>
      <c r="R125" s="11"/>
      <c r="S125" s="11"/>
      <c r="U125" s="11"/>
      <c r="AD125" s="11"/>
      <c r="AE125" s="11"/>
      <c r="AF125" s="11"/>
      <c r="AP125" s="15"/>
    </row>
    <row r="126" spans="17:42" s="9" customFormat="1" ht="15.75">
      <c r="Q126" s="11"/>
      <c r="R126" s="11"/>
      <c r="S126" s="11"/>
      <c r="U126" s="11"/>
      <c r="AD126" s="11"/>
      <c r="AE126" s="11"/>
      <c r="AF126" s="11"/>
      <c r="AP126" s="15"/>
    </row>
    <row r="127" spans="17:42" s="9" customFormat="1" ht="15.75">
      <c r="Q127" s="11"/>
      <c r="R127" s="11"/>
      <c r="S127" s="11"/>
      <c r="U127" s="11"/>
      <c r="AD127" s="11"/>
      <c r="AE127" s="11"/>
      <c r="AF127" s="11"/>
      <c r="AP127" s="15"/>
    </row>
    <row r="128" spans="17:42" s="9" customFormat="1" ht="15.75">
      <c r="Q128" s="11"/>
      <c r="R128" s="11"/>
      <c r="S128" s="11"/>
      <c r="U128" s="11"/>
      <c r="AD128" s="11"/>
      <c r="AE128" s="11"/>
      <c r="AF128" s="11"/>
      <c r="AP128" s="15"/>
    </row>
    <row r="129" spans="17:42" s="9" customFormat="1" ht="15.75">
      <c r="Q129" s="11"/>
      <c r="R129" s="11"/>
      <c r="S129" s="11"/>
      <c r="U129" s="11"/>
      <c r="AD129" s="11"/>
      <c r="AE129" s="11"/>
      <c r="AF129" s="11"/>
      <c r="AP129" s="15"/>
    </row>
    <row r="130" spans="17:42" s="9" customFormat="1" ht="15.75">
      <c r="Q130" s="11"/>
      <c r="R130" s="11"/>
      <c r="S130" s="11"/>
      <c r="U130" s="11"/>
      <c r="AD130" s="11"/>
      <c r="AE130" s="11"/>
      <c r="AF130" s="11"/>
      <c r="AP130" s="15"/>
    </row>
    <row r="131" spans="17:42" s="9" customFormat="1" ht="15.75">
      <c r="Q131" s="11"/>
      <c r="R131" s="11"/>
      <c r="S131" s="11"/>
      <c r="U131" s="11"/>
      <c r="AD131" s="11"/>
      <c r="AE131" s="11"/>
      <c r="AF131" s="11"/>
      <c r="AP131" s="15"/>
    </row>
    <row r="132" spans="17:42" s="9" customFormat="1" ht="15.75">
      <c r="Q132" s="11"/>
      <c r="R132" s="11"/>
      <c r="S132" s="11"/>
      <c r="U132" s="11"/>
      <c r="AD132" s="11"/>
      <c r="AE132" s="11"/>
      <c r="AF132" s="11"/>
      <c r="AP132" s="15"/>
    </row>
    <row r="133" spans="17:42" s="9" customFormat="1" ht="15.75">
      <c r="Q133" s="11"/>
      <c r="R133" s="11"/>
      <c r="S133" s="11"/>
      <c r="U133" s="11"/>
      <c r="AD133" s="11"/>
      <c r="AE133" s="11"/>
      <c r="AF133" s="11"/>
      <c r="AP133" s="15"/>
    </row>
    <row r="134" spans="17:42" s="9" customFormat="1" ht="15.75">
      <c r="Q134" s="11"/>
      <c r="R134" s="11"/>
      <c r="S134" s="11"/>
      <c r="U134" s="11"/>
      <c r="AD134" s="11"/>
      <c r="AE134" s="11"/>
      <c r="AF134" s="11"/>
      <c r="AP134" s="15"/>
    </row>
    <row r="135" spans="17:42" s="9" customFormat="1" ht="15.75">
      <c r="Q135" s="11"/>
      <c r="R135" s="11"/>
      <c r="S135" s="11"/>
      <c r="U135" s="11"/>
      <c r="AD135" s="11"/>
      <c r="AE135" s="11"/>
      <c r="AF135" s="11"/>
      <c r="AP135" s="15"/>
    </row>
    <row r="136" spans="17:42" s="9" customFormat="1" ht="15.75">
      <c r="Q136" s="11"/>
      <c r="R136" s="11"/>
      <c r="S136" s="11"/>
      <c r="U136" s="11"/>
      <c r="AD136" s="11"/>
      <c r="AE136" s="11"/>
      <c r="AF136" s="11"/>
      <c r="AP136" s="15"/>
    </row>
    <row r="137" spans="17:42" s="9" customFormat="1" ht="15.75">
      <c r="Q137" s="11"/>
      <c r="R137" s="11"/>
      <c r="S137" s="11"/>
      <c r="U137" s="11"/>
      <c r="AD137" s="11"/>
      <c r="AE137" s="11"/>
      <c r="AF137" s="11"/>
      <c r="AP137" s="15"/>
    </row>
    <row r="138" spans="17:42" s="9" customFormat="1" ht="15.75">
      <c r="Q138" s="11"/>
      <c r="R138" s="11"/>
      <c r="S138" s="11"/>
      <c r="U138" s="11"/>
      <c r="AD138" s="11"/>
      <c r="AE138" s="11"/>
      <c r="AF138" s="11"/>
      <c r="AP138" s="15"/>
    </row>
    <row r="139" spans="17:42" s="9" customFormat="1" ht="15.75">
      <c r="Q139" s="11"/>
      <c r="R139" s="11"/>
      <c r="S139" s="11"/>
      <c r="U139" s="11"/>
      <c r="AD139" s="11"/>
      <c r="AE139" s="11"/>
      <c r="AF139" s="11"/>
      <c r="AP139" s="15"/>
    </row>
    <row r="140" spans="17:42" s="9" customFormat="1" ht="15.75">
      <c r="Q140" s="11"/>
      <c r="R140" s="11"/>
      <c r="S140" s="11"/>
      <c r="U140" s="11"/>
      <c r="AD140" s="11"/>
      <c r="AE140" s="11"/>
      <c r="AF140" s="11"/>
      <c r="AP140" s="15"/>
    </row>
    <row r="141" spans="17:42" s="9" customFormat="1" ht="15.75">
      <c r="Q141" s="11"/>
      <c r="R141" s="11"/>
      <c r="S141" s="11"/>
      <c r="U141" s="11"/>
      <c r="AD141" s="11"/>
      <c r="AE141" s="11"/>
      <c r="AF141" s="11"/>
      <c r="AP141" s="15"/>
    </row>
    <row r="142" spans="17:42" s="9" customFormat="1" ht="15.75">
      <c r="Q142" s="11"/>
      <c r="R142" s="11"/>
      <c r="S142" s="11"/>
      <c r="U142" s="11"/>
      <c r="AD142" s="11"/>
      <c r="AE142" s="11"/>
      <c r="AF142" s="11"/>
      <c r="AP142" s="15"/>
    </row>
    <row r="143" spans="17:42" s="9" customFormat="1" ht="15.75">
      <c r="Q143" s="11"/>
      <c r="R143" s="11"/>
      <c r="S143" s="11"/>
      <c r="U143" s="11"/>
      <c r="AD143" s="11"/>
      <c r="AE143" s="11"/>
      <c r="AF143" s="11"/>
      <c r="AP143" s="15"/>
    </row>
    <row r="144" spans="17:42" s="9" customFormat="1" ht="15.75">
      <c r="Q144" s="11"/>
      <c r="R144" s="11"/>
      <c r="S144" s="11"/>
      <c r="U144" s="11"/>
      <c r="AD144" s="11"/>
      <c r="AE144" s="11"/>
      <c r="AF144" s="11"/>
      <c r="AP144" s="15"/>
    </row>
    <row r="145" spans="17:42" s="9" customFormat="1" ht="15.75">
      <c r="Q145" s="11"/>
      <c r="R145" s="11"/>
      <c r="S145" s="11"/>
      <c r="U145" s="11"/>
      <c r="AD145" s="11"/>
      <c r="AE145" s="11"/>
      <c r="AF145" s="11"/>
      <c r="AP145" s="15"/>
    </row>
    <row r="146" spans="17:42" s="9" customFormat="1" ht="15.75">
      <c r="Q146" s="11"/>
      <c r="R146" s="11"/>
      <c r="S146" s="11"/>
      <c r="U146" s="11"/>
      <c r="AD146" s="11"/>
      <c r="AE146" s="11"/>
      <c r="AF146" s="11"/>
      <c r="AP146" s="15"/>
    </row>
    <row r="147" spans="17:42" s="9" customFormat="1" ht="15.75">
      <c r="Q147" s="11"/>
      <c r="R147" s="11"/>
      <c r="S147" s="11"/>
      <c r="U147" s="11"/>
      <c r="AD147" s="11"/>
      <c r="AE147" s="11"/>
      <c r="AF147" s="11"/>
      <c r="AP147" s="15"/>
    </row>
    <row r="148" spans="17:42" s="9" customFormat="1" ht="15.75">
      <c r="Q148" s="11"/>
      <c r="R148" s="11"/>
      <c r="S148" s="11"/>
      <c r="U148" s="11"/>
      <c r="AD148" s="11"/>
      <c r="AE148" s="11"/>
      <c r="AF148" s="11"/>
      <c r="AP148" s="15"/>
    </row>
    <row r="149" spans="17:42" s="9" customFormat="1" ht="15.75">
      <c r="Q149" s="11"/>
      <c r="R149" s="11"/>
      <c r="S149" s="11"/>
      <c r="U149" s="11"/>
      <c r="AD149" s="11"/>
      <c r="AE149" s="11"/>
      <c r="AF149" s="11"/>
      <c r="AP149" s="15"/>
    </row>
    <row r="150" spans="17:42" s="9" customFormat="1" ht="15.75">
      <c r="Q150" s="11"/>
      <c r="R150" s="11"/>
      <c r="S150" s="11"/>
      <c r="U150" s="11"/>
      <c r="AD150" s="11"/>
      <c r="AE150" s="11"/>
      <c r="AF150" s="11"/>
      <c r="AP150" s="15"/>
    </row>
    <row r="151" spans="17:42" s="9" customFormat="1" ht="15.75">
      <c r="Q151" s="11"/>
      <c r="R151" s="11"/>
      <c r="S151" s="11"/>
      <c r="U151" s="11"/>
      <c r="AD151" s="11"/>
      <c r="AE151" s="11"/>
      <c r="AF151" s="11"/>
      <c r="AP151" s="15"/>
    </row>
    <row r="152" spans="17:42" s="9" customFormat="1" ht="15.75">
      <c r="Q152" s="11"/>
      <c r="R152" s="11"/>
      <c r="S152" s="11"/>
      <c r="U152" s="11"/>
      <c r="AD152" s="11"/>
      <c r="AE152" s="11"/>
      <c r="AF152" s="11"/>
      <c r="AP152" s="15"/>
    </row>
    <row r="153" spans="17:42" s="9" customFormat="1" ht="15.75">
      <c r="Q153" s="11"/>
      <c r="R153" s="11"/>
      <c r="S153" s="11"/>
      <c r="U153" s="11"/>
      <c r="AD153" s="11"/>
      <c r="AE153" s="11"/>
      <c r="AF153" s="11"/>
      <c r="AP153" s="15"/>
    </row>
    <row r="154" spans="17:42" s="9" customFormat="1" ht="15.75">
      <c r="Q154" s="11"/>
      <c r="R154" s="11"/>
      <c r="S154" s="11"/>
      <c r="U154" s="11"/>
      <c r="AD154" s="11"/>
      <c r="AE154" s="11"/>
      <c r="AF154" s="11"/>
      <c r="AP154" s="15"/>
    </row>
    <row r="155" spans="17:42" s="9" customFormat="1" ht="15.75">
      <c r="Q155" s="11"/>
      <c r="R155" s="11"/>
      <c r="S155" s="11"/>
      <c r="U155" s="11"/>
      <c r="AD155" s="11"/>
      <c r="AE155" s="11"/>
      <c r="AF155" s="11"/>
      <c r="AP155" s="15"/>
    </row>
    <row r="156" spans="17:42" s="9" customFormat="1" ht="15.75">
      <c r="Q156" s="11"/>
      <c r="R156" s="11"/>
      <c r="S156" s="11"/>
      <c r="U156" s="11"/>
      <c r="AD156" s="11"/>
      <c r="AE156" s="11"/>
      <c r="AF156" s="11"/>
      <c r="AP156" s="15"/>
    </row>
    <row r="157" spans="17:42" s="9" customFormat="1" ht="15.75">
      <c r="Q157" s="11"/>
      <c r="R157" s="11"/>
      <c r="S157" s="11"/>
      <c r="U157" s="11"/>
      <c r="AD157" s="11"/>
      <c r="AE157" s="11"/>
      <c r="AF157" s="11"/>
      <c r="AP157" s="15"/>
    </row>
    <row r="158" spans="17:42" s="9" customFormat="1" ht="15.75">
      <c r="Q158" s="11"/>
      <c r="R158" s="11"/>
      <c r="S158" s="11"/>
      <c r="U158" s="11"/>
      <c r="AD158" s="11"/>
      <c r="AE158" s="11"/>
      <c r="AF158" s="11"/>
      <c r="AP158" s="15"/>
    </row>
    <row r="159" spans="17:42" s="9" customFormat="1" ht="15.75">
      <c r="Q159" s="11"/>
      <c r="R159" s="11"/>
      <c r="S159" s="11"/>
      <c r="U159" s="11"/>
      <c r="AD159" s="11"/>
      <c r="AE159" s="11"/>
      <c r="AF159" s="11"/>
      <c r="AP159" s="15"/>
    </row>
    <row r="160" spans="17:42" s="9" customFormat="1" ht="15.75">
      <c r="Q160" s="11"/>
      <c r="R160" s="11"/>
      <c r="S160" s="11"/>
      <c r="U160" s="11"/>
      <c r="AD160" s="11"/>
      <c r="AE160" s="11"/>
      <c r="AF160" s="11"/>
      <c r="AP160" s="15"/>
    </row>
    <row r="161" spans="17:42" s="9" customFormat="1" ht="15.75">
      <c r="Q161" s="11"/>
      <c r="R161" s="11"/>
      <c r="S161" s="11"/>
      <c r="U161" s="11"/>
      <c r="AD161" s="11"/>
      <c r="AE161" s="11"/>
      <c r="AF161" s="11"/>
      <c r="AP161" s="15"/>
    </row>
    <row r="162" spans="17:42" s="9" customFormat="1" ht="15.75">
      <c r="Q162" s="11"/>
      <c r="R162" s="11"/>
      <c r="S162" s="11"/>
      <c r="U162" s="11"/>
      <c r="AD162" s="11"/>
      <c r="AE162" s="11"/>
      <c r="AF162" s="11"/>
      <c r="AP162" s="15"/>
    </row>
    <row r="163" spans="17:42" s="9" customFormat="1" ht="15.75">
      <c r="Q163" s="11"/>
      <c r="R163" s="11"/>
      <c r="S163" s="11"/>
      <c r="U163" s="11"/>
      <c r="AD163" s="11"/>
      <c r="AE163" s="11"/>
      <c r="AF163" s="11"/>
      <c r="AP163" s="15"/>
    </row>
    <row r="164" spans="17:42" s="9" customFormat="1" ht="15.75">
      <c r="Q164" s="11"/>
      <c r="R164" s="11"/>
      <c r="S164" s="11"/>
      <c r="U164" s="11"/>
      <c r="AD164" s="11"/>
      <c r="AE164" s="11"/>
      <c r="AF164" s="11"/>
      <c r="AP164" s="15"/>
    </row>
    <row r="165" spans="17:42" s="9" customFormat="1" ht="15.75">
      <c r="Q165" s="11"/>
      <c r="R165" s="11"/>
      <c r="S165" s="11"/>
      <c r="U165" s="11"/>
      <c r="AD165" s="11"/>
      <c r="AE165" s="11"/>
      <c r="AF165" s="11"/>
      <c r="AP165" s="15"/>
    </row>
    <row r="166" spans="17:42" s="9" customFormat="1" ht="15.75">
      <c r="Q166" s="11"/>
      <c r="R166" s="11"/>
      <c r="S166" s="11"/>
      <c r="U166" s="11"/>
      <c r="AD166" s="11"/>
      <c r="AE166" s="11"/>
      <c r="AF166" s="11"/>
      <c r="AP166" s="15"/>
    </row>
    <row r="167" spans="17:42" s="9" customFormat="1" ht="15.75">
      <c r="Q167" s="11"/>
      <c r="R167" s="11"/>
      <c r="S167" s="11"/>
      <c r="U167" s="11"/>
      <c r="AD167" s="11"/>
      <c r="AE167" s="11"/>
      <c r="AF167" s="11"/>
      <c r="AP167" s="15"/>
    </row>
    <row r="168" spans="17:42" s="9" customFormat="1" ht="15.75">
      <c r="Q168" s="11"/>
      <c r="R168" s="11"/>
      <c r="S168" s="11"/>
      <c r="U168" s="11"/>
      <c r="AD168" s="11"/>
      <c r="AE168" s="11"/>
      <c r="AF168" s="11"/>
      <c r="AP168" s="15"/>
    </row>
    <row r="169" spans="17:42" s="9" customFormat="1" ht="15.75">
      <c r="Q169" s="11"/>
      <c r="R169" s="11"/>
      <c r="S169" s="11"/>
      <c r="U169" s="11"/>
      <c r="AD169" s="11"/>
      <c r="AE169" s="11"/>
      <c r="AF169" s="11"/>
      <c r="AP169" s="15"/>
    </row>
    <row r="170" spans="17:42" s="9" customFormat="1" ht="15.75">
      <c r="Q170" s="11"/>
      <c r="R170" s="11"/>
      <c r="S170" s="11"/>
      <c r="U170" s="11"/>
      <c r="AD170" s="11"/>
      <c r="AE170" s="11"/>
      <c r="AF170" s="11"/>
      <c r="AP170" s="15"/>
    </row>
    <row r="171" spans="17:42" s="9" customFormat="1" ht="15.75">
      <c r="Q171" s="11"/>
      <c r="R171" s="11"/>
      <c r="S171" s="11"/>
      <c r="U171" s="11"/>
      <c r="AD171" s="11"/>
      <c r="AE171" s="11"/>
      <c r="AF171" s="11"/>
      <c r="AP171" s="15"/>
    </row>
    <row r="172" spans="17:42" s="9" customFormat="1" ht="15.75">
      <c r="Q172" s="11"/>
      <c r="R172" s="11"/>
      <c r="S172" s="11"/>
      <c r="U172" s="11"/>
      <c r="AD172" s="11"/>
      <c r="AE172" s="11"/>
      <c r="AF172" s="11"/>
      <c r="AP172" s="15"/>
    </row>
    <row r="173" spans="17:42" s="9" customFormat="1" ht="15.75">
      <c r="Q173" s="11"/>
      <c r="R173" s="11"/>
      <c r="S173" s="11"/>
      <c r="U173" s="11"/>
      <c r="AD173" s="11"/>
      <c r="AE173" s="11"/>
      <c r="AF173" s="11"/>
      <c r="AP173" s="15"/>
    </row>
    <row r="174" spans="17:42" s="9" customFormat="1" ht="15.75">
      <c r="Q174" s="11"/>
      <c r="R174" s="11"/>
      <c r="S174" s="11"/>
      <c r="U174" s="11"/>
      <c r="AD174" s="11"/>
      <c r="AE174" s="11"/>
      <c r="AF174" s="11"/>
      <c r="AP174" s="15"/>
    </row>
    <row r="175" spans="17:42" s="9" customFormat="1" ht="15.75">
      <c r="Q175" s="11"/>
      <c r="R175" s="11"/>
      <c r="S175" s="11"/>
      <c r="U175" s="11"/>
      <c r="AD175" s="11"/>
      <c r="AE175" s="11"/>
      <c r="AF175" s="11"/>
      <c r="AP175" s="15"/>
    </row>
    <row r="176" spans="17:42" s="9" customFormat="1" ht="15.75">
      <c r="Q176" s="11"/>
      <c r="R176" s="11"/>
      <c r="S176" s="11"/>
      <c r="U176" s="11"/>
      <c r="AD176" s="11"/>
      <c r="AE176" s="11"/>
      <c r="AF176" s="11"/>
      <c r="AP176" s="15"/>
    </row>
    <row r="177" spans="17:42" s="9" customFormat="1" ht="15.75">
      <c r="Q177" s="11"/>
      <c r="R177" s="11"/>
      <c r="S177" s="11"/>
      <c r="U177" s="11"/>
      <c r="AD177" s="11"/>
      <c r="AE177" s="11"/>
      <c r="AF177" s="11"/>
      <c r="AP177" s="15"/>
    </row>
    <row r="178" spans="17:42" s="9" customFormat="1" ht="15.75">
      <c r="Q178" s="11"/>
      <c r="R178" s="11"/>
      <c r="S178" s="11"/>
      <c r="U178" s="11"/>
      <c r="AD178" s="11"/>
      <c r="AE178" s="11"/>
      <c r="AF178" s="11"/>
      <c r="AP178" s="15"/>
    </row>
    <row r="179" spans="17:42" s="9" customFormat="1" ht="15.75">
      <c r="Q179" s="11"/>
      <c r="R179" s="11"/>
      <c r="S179" s="11"/>
      <c r="U179" s="11"/>
      <c r="AD179" s="11"/>
      <c r="AE179" s="11"/>
      <c r="AF179" s="11"/>
      <c r="AP179" s="15"/>
    </row>
    <row r="180" spans="17:42" s="9" customFormat="1" ht="15.75">
      <c r="Q180" s="11"/>
      <c r="R180" s="11"/>
      <c r="S180" s="11"/>
      <c r="U180" s="11"/>
      <c r="AD180" s="11"/>
      <c r="AE180" s="11"/>
      <c r="AF180" s="11"/>
      <c r="AP180" s="15"/>
    </row>
    <row r="181" spans="17:42" s="9" customFormat="1" ht="15.75">
      <c r="Q181" s="11"/>
      <c r="R181" s="11"/>
      <c r="S181" s="11"/>
      <c r="U181" s="11"/>
      <c r="AD181" s="11"/>
      <c r="AE181" s="11"/>
      <c r="AF181" s="11"/>
      <c r="AP181" s="15"/>
    </row>
    <row r="182" spans="17:42" s="9" customFormat="1" ht="15.75">
      <c r="Q182" s="11"/>
      <c r="R182" s="11"/>
      <c r="S182" s="11"/>
      <c r="U182" s="11"/>
      <c r="AD182" s="11"/>
      <c r="AE182" s="11"/>
      <c r="AF182" s="11"/>
      <c r="AP182" s="15"/>
    </row>
    <row r="183" spans="17:42" s="9" customFormat="1" ht="15.75">
      <c r="Q183" s="11"/>
      <c r="R183" s="11"/>
      <c r="S183" s="11"/>
      <c r="U183" s="11"/>
      <c r="AD183" s="11"/>
      <c r="AE183" s="11"/>
      <c r="AF183" s="11"/>
      <c r="AP183" s="15"/>
    </row>
    <row r="184" spans="17:42" s="9" customFormat="1" ht="15.75">
      <c r="Q184" s="11"/>
      <c r="R184" s="11"/>
      <c r="S184" s="11"/>
      <c r="U184" s="11"/>
      <c r="AD184" s="11"/>
      <c r="AE184" s="11"/>
      <c r="AF184" s="11"/>
      <c r="AP184" s="15"/>
    </row>
    <row r="185" spans="17:42" s="9" customFormat="1" ht="15.75">
      <c r="Q185" s="11"/>
      <c r="R185" s="11"/>
      <c r="S185" s="11"/>
      <c r="U185" s="11"/>
      <c r="AD185" s="11"/>
      <c r="AE185" s="11"/>
      <c r="AF185" s="11"/>
      <c r="AP185" s="15"/>
    </row>
    <row r="186" spans="17:42" s="9" customFormat="1" ht="15.75">
      <c r="Q186" s="11"/>
      <c r="R186" s="11"/>
      <c r="S186" s="11"/>
      <c r="U186" s="11"/>
      <c r="AD186" s="11"/>
      <c r="AE186" s="11"/>
      <c r="AF186" s="11"/>
      <c r="AP186" s="15"/>
    </row>
    <row r="187" spans="17:42" s="9" customFormat="1" ht="15.75">
      <c r="Q187" s="11"/>
      <c r="R187" s="11"/>
      <c r="S187" s="11"/>
      <c r="U187" s="11"/>
      <c r="AD187" s="11"/>
      <c r="AE187" s="11"/>
      <c r="AF187" s="11"/>
      <c r="AP187" s="15"/>
    </row>
    <row r="188" spans="17:42" s="9" customFormat="1" ht="15.75">
      <c r="Q188" s="11"/>
      <c r="R188" s="11"/>
      <c r="S188" s="11"/>
      <c r="U188" s="11"/>
      <c r="AD188" s="11"/>
      <c r="AE188" s="11"/>
      <c r="AF188" s="11"/>
      <c r="AP188" s="15"/>
    </row>
    <row r="189" spans="17:42" s="9" customFormat="1" ht="15.75">
      <c r="Q189" s="11"/>
      <c r="R189" s="11"/>
      <c r="S189" s="11"/>
      <c r="U189" s="11"/>
      <c r="AD189" s="11"/>
      <c r="AE189" s="11"/>
      <c r="AF189" s="11"/>
      <c r="AP189" s="15"/>
    </row>
    <row r="190" spans="17:42" s="9" customFormat="1" ht="15.75">
      <c r="Q190" s="11"/>
      <c r="R190" s="11"/>
      <c r="S190" s="11"/>
      <c r="U190" s="11"/>
      <c r="AD190" s="11"/>
      <c r="AE190" s="11"/>
      <c r="AF190" s="11"/>
      <c r="AP190" s="15"/>
    </row>
    <row r="191" spans="17:42" s="9" customFormat="1" ht="15.75">
      <c r="Q191" s="11"/>
      <c r="R191" s="11"/>
      <c r="S191" s="11"/>
      <c r="U191" s="11"/>
      <c r="AD191" s="11"/>
      <c r="AE191" s="11"/>
      <c r="AF191" s="11"/>
      <c r="AP191" s="15"/>
    </row>
    <row r="192" spans="17:42" s="9" customFormat="1" ht="15.75">
      <c r="Q192" s="11"/>
      <c r="R192" s="11"/>
      <c r="S192" s="11"/>
      <c r="U192" s="11"/>
      <c r="AD192" s="11"/>
      <c r="AE192" s="11"/>
      <c r="AF192" s="11"/>
      <c r="AP192" s="15"/>
    </row>
    <row r="193" spans="17:42" s="9" customFormat="1" ht="15.75">
      <c r="Q193" s="11"/>
      <c r="R193" s="11"/>
      <c r="S193" s="11"/>
      <c r="U193" s="11"/>
      <c r="AD193" s="11"/>
      <c r="AE193" s="11"/>
      <c r="AF193" s="11"/>
      <c r="AP193" s="15"/>
    </row>
    <row r="194" spans="17:42" s="9" customFormat="1" ht="15.75">
      <c r="Q194" s="11"/>
      <c r="R194" s="11"/>
      <c r="S194" s="11"/>
      <c r="U194" s="11"/>
      <c r="AD194" s="11"/>
      <c r="AE194" s="11"/>
      <c r="AF194" s="11"/>
      <c r="AP194" s="15"/>
    </row>
    <row r="195" spans="17:42" s="9" customFormat="1" ht="15.75">
      <c r="Q195" s="11"/>
      <c r="R195" s="11"/>
      <c r="S195" s="11"/>
      <c r="U195" s="11"/>
      <c r="AD195" s="11"/>
      <c r="AE195" s="11"/>
      <c r="AF195" s="11"/>
      <c r="AP195" s="15"/>
    </row>
    <row r="196" spans="17:42" s="9" customFormat="1" ht="15.75">
      <c r="Q196" s="11"/>
      <c r="R196" s="11"/>
      <c r="S196" s="11"/>
      <c r="U196" s="11"/>
      <c r="AD196" s="11"/>
      <c r="AE196" s="11"/>
      <c r="AF196" s="11"/>
      <c r="AP196" s="15"/>
    </row>
    <row r="197" spans="17:42" s="9" customFormat="1" ht="15.75">
      <c r="Q197" s="11"/>
      <c r="R197" s="11"/>
      <c r="S197" s="11"/>
      <c r="U197" s="11"/>
      <c r="AD197" s="11"/>
      <c r="AE197" s="11"/>
      <c r="AF197" s="11"/>
      <c r="AP197" s="15"/>
    </row>
    <row r="198" spans="17:42" s="9" customFormat="1" ht="15.75">
      <c r="Q198" s="11"/>
      <c r="R198" s="11"/>
      <c r="S198" s="11"/>
      <c r="U198" s="11"/>
      <c r="AD198" s="11"/>
      <c r="AE198" s="11"/>
      <c r="AF198" s="11"/>
      <c r="AP198" s="15"/>
    </row>
    <row r="199" spans="17:42" s="9" customFormat="1" ht="15.75">
      <c r="Q199" s="11"/>
      <c r="R199" s="11"/>
      <c r="S199" s="11"/>
      <c r="U199" s="11"/>
      <c r="AD199" s="11"/>
      <c r="AE199" s="11"/>
      <c r="AF199" s="11"/>
      <c r="AP199" s="15"/>
    </row>
    <row r="200" spans="17:42" s="9" customFormat="1" ht="15.75">
      <c r="Q200" s="11"/>
      <c r="R200" s="11"/>
      <c r="S200" s="11"/>
      <c r="U200" s="11"/>
      <c r="AD200" s="11"/>
      <c r="AE200" s="11"/>
      <c r="AF200" s="11"/>
      <c r="AP200" s="15"/>
    </row>
    <row r="201" spans="17:42" s="9" customFormat="1" ht="15.75">
      <c r="Q201" s="11"/>
      <c r="R201" s="11"/>
      <c r="S201" s="11"/>
      <c r="U201" s="11"/>
      <c r="AD201" s="11"/>
      <c r="AE201" s="11"/>
      <c r="AF201" s="11"/>
      <c r="AP201" s="15"/>
    </row>
    <row r="202" spans="17:42" s="9" customFormat="1" ht="15.75">
      <c r="Q202" s="11"/>
      <c r="R202" s="11"/>
      <c r="S202" s="11"/>
      <c r="U202" s="11"/>
      <c r="AD202" s="11"/>
      <c r="AE202" s="11"/>
      <c r="AF202" s="11"/>
      <c r="AP202" s="15"/>
    </row>
    <row r="203" spans="17:42" s="9" customFormat="1" ht="15.75">
      <c r="Q203" s="11"/>
      <c r="R203" s="11"/>
      <c r="S203" s="11"/>
      <c r="U203" s="11"/>
      <c r="AD203" s="11"/>
      <c r="AE203" s="11"/>
      <c r="AF203" s="11"/>
      <c r="AP203" s="15"/>
    </row>
    <row r="204" spans="17:42" s="9" customFormat="1" ht="15.75">
      <c r="Q204" s="11"/>
      <c r="R204" s="11"/>
      <c r="S204" s="11"/>
      <c r="U204" s="11"/>
      <c r="AD204" s="11"/>
      <c r="AE204" s="11"/>
      <c r="AF204" s="11"/>
      <c r="AP204" s="15"/>
    </row>
    <row r="205" spans="17:42" s="9" customFormat="1" ht="15.75">
      <c r="Q205" s="11"/>
      <c r="R205" s="11"/>
      <c r="S205" s="11"/>
      <c r="U205" s="11"/>
      <c r="AD205" s="11"/>
      <c r="AE205" s="11"/>
      <c r="AF205" s="11"/>
      <c r="AP205" s="15"/>
    </row>
    <row r="206" spans="17:42" s="9" customFormat="1" ht="15.75">
      <c r="Q206" s="11"/>
      <c r="R206" s="11"/>
      <c r="S206" s="11"/>
      <c r="U206" s="11"/>
      <c r="AD206" s="11"/>
      <c r="AE206" s="11"/>
      <c r="AF206" s="11"/>
      <c r="AP206" s="15"/>
    </row>
    <row r="207" spans="17:42" s="9" customFormat="1" ht="15.75">
      <c r="Q207" s="11"/>
      <c r="R207" s="11"/>
      <c r="S207" s="11"/>
      <c r="U207" s="11"/>
      <c r="AD207" s="11"/>
      <c r="AE207" s="11"/>
      <c r="AF207" s="11"/>
      <c r="AP207" s="15"/>
    </row>
    <row r="208" spans="17:42" s="9" customFormat="1" ht="15.75">
      <c r="Q208" s="11"/>
      <c r="R208" s="11"/>
      <c r="S208" s="11"/>
      <c r="U208" s="11"/>
      <c r="AD208" s="11"/>
      <c r="AE208" s="11"/>
      <c r="AF208" s="11"/>
      <c r="AP208" s="15"/>
    </row>
    <row r="209" spans="17:42" s="9" customFormat="1" ht="15.75">
      <c r="Q209" s="11"/>
      <c r="R209" s="11"/>
      <c r="S209" s="11"/>
      <c r="U209" s="11"/>
      <c r="AD209" s="11"/>
      <c r="AE209" s="11"/>
      <c r="AF209" s="11"/>
      <c r="AP209" s="15"/>
    </row>
    <row r="210" spans="17:42" s="9" customFormat="1" ht="15.75">
      <c r="Q210" s="11"/>
      <c r="R210" s="11"/>
      <c r="S210" s="11"/>
      <c r="U210" s="11"/>
      <c r="AD210" s="11"/>
      <c r="AE210" s="11"/>
      <c r="AF210" s="11"/>
      <c r="AP210" s="15"/>
    </row>
    <row r="211" spans="17:42" s="9" customFormat="1" ht="15.75">
      <c r="Q211" s="11"/>
      <c r="R211" s="11"/>
      <c r="S211" s="11"/>
      <c r="U211" s="11"/>
      <c r="AD211" s="11"/>
      <c r="AE211" s="11"/>
      <c r="AF211" s="11"/>
      <c r="AP211" s="15"/>
    </row>
    <row r="212" spans="17:42" s="9" customFormat="1" ht="15.75">
      <c r="Q212" s="11"/>
      <c r="R212" s="11"/>
      <c r="S212" s="11"/>
      <c r="U212" s="11"/>
      <c r="AD212" s="11"/>
      <c r="AE212" s="11"/>
      <c r="AF212" s="11"/>
      <c r="AP212" s="15"/>
    </row>
    <row r="213" spans="17:42" s="9" customFormat="1" ht="15.75">
      <c r="Q213" s="11"/>
      <c r="R213" s="11"/>
      <c r="S213" s="11"/>
      <c r="U213" s="11"/>
      <c r="AD213" s="11"/>
      <c r="AE213" s="11"/>
      <c r="AF213" s="11"/>
      <c r="AP213" s="15"/>
    </row>
    <row r="214" spans="17:42" s="9" customFormat="1" ht="15.75">
      <c r="Q214" s="11"/>
      <c r="R214" s="11"/>
      <c r="S214" s="11"/>
      <c r="U214" s="11"/>
      <c r="AD214" s="11"/>
      <c r="AE214" s="11"/>
      <c r="AF214" s="11"/>
      <c r="AP214" s="15"/>
    </row>
    <row r="215" spans="17:42" s="9" customFormat="1" ht="15.75">
      <c r="Q215" s="11"/>
      <c r="R215" s="11"/>
      <c r="S215" s="11"/>
      <c r="U215" s="11"/>
      <c r="AD215" s="11"/>
      <c r="AE215" s="11"/>
      <c r="AF215" s="11"/>
      <c r="AP215" s="15"/>
    </row>
    <row r="216" spans="17:42" s="9" customFormat="1" ht="15.75">
      <c r="Q216" s="11"/>
      <c r="R216" s="11"/>
      <c r="S216" s="11"/>
      <c r="U216" s="11"/>
      <c r="AD216" s="11"/>
      <c r="AE216" s="11"/>
      <c r="AF216" s="11"/>
      <c r="AP216" s="15"/>
    </row>
    <row r="217" spans="17:42" s="9" customFormat="1" ht="15.75">
      <c r="Q217" s="11"/>
      <c r="R217" s="11"/>
      <c r="S217" s="11"/>
      <c r="U217" s="11"/>
      <c r="AD217" s="11"/>
      <c r="AE217" s="11"/>
      <c r="AF217" s="11"/>
      <c r="AP217" s="15"/>
    </row>
    <row r="218" spans="17:42" s="9" customFormat="1" ht="15.75">
      <c r="Q218" s="11"/>
      <c r="R218" s="11"/>
      <c r="S218" s="11"/>
      <c r="U218" s="11"/>
      <c r="AD218" s="11"/>
      <c r="AE218" s="11"/>
      <c r="AF218" s="11"/>
      <c r="AP218" s="15"/>
    </row>
    <row r="219" spans="17:42" s="9" customFormat="1" ht="15.75">
      <c r="Q219" s="11"/>
      <c r="R219" s="11"/>
      <c r="S219" s="11"/>
      <c r="U219" s="11"/>
      <c r="AD219" s="11"/>
      <c r="AE219" s="11"/>
      <c r="AF219" s="11"/>
      <c r="AP219" s="15"/>
    </row>
    <row r="220" spans="17:42" s="9" customFormat="1" ht="15.75">
      <c r="Q220" s="11"/>
      <c r="R220" s="11"/>
      <c r="S220" s="11"/>
      <c r="U220" s="11"/>
      <c r="AD220" s="11"/>
      <c r="AE220" s="11"/>
      <c r="AF220" s="11"/>
      <c r="AP220" s="15"/>
    </row>
    <row r="221" spans="17:42" s="9" customFormat="1" ht="15.75">
      <c r="Q221" s="11"/>
      <c r="R221" s="11"/>
      <c r="S221" s="11"/>
      <c r="U221" s="11"/>
      <c r="AD221" s="11"/>
      <c r="AE221" s="11"/>
      <c r="AF221" s="11"/>
      <c r="AP221" s="15"/>
    </row>
    <row r="222" spans="17:42" s="9" customFormat="1" ht="15.75">
      <c r="Q222" s="11"/>
      <c r="R222" s="11"/>
      <c r="S222" s="11"/>
      <c r="U222" s="11"/>
      <c r="AD222" s="11"/>
      <c r="AE222" s="11"/>
      <c r="AF222" s="11"/>
      <c r="AP222" s="15"/>
    </row>
    <row r="223" spans="17:42" s="9" customFormat="1" ht="15.75">
      <c r="Q223" s="11"/>
      <c r="R223" s="11"/>
      <c r="S223" s="11"/>
      <c r="U223" s="11"/>
      <c r="AD223" s="11"/>
      <c r="AE223" s="11"/>
      <c r="AF223" s="11"/>
      <c r="AP223" s="15"/>
    </row>
    <row r="224" spans="17:42" s="9" customFormat="1" ht="15.75">
      <c r="Q224" s="11"/>
      <c r="R224" s="11"/>
      <c r="S224" s="11"/>
      <c r="U224" s="11"/>
      <c r="AD224" s="11"/>
      <c r="AE224" s="11"/>
      <c r="AF224" s="11"/>
      <c r="AP224" s="15"/>
    </row>
    <row r="225" spans="17:42" s="9" customFormat="1" ht="15.75">
      <c r="Q225" s="11"/>
      <c r="R225" s="11"/>
      <c r="S225" s="11"/>
      <c r="U225" s="11"/>
      <c r="AD225" s="11"/>
      <c r="AE225" s="11"/>
      <c r="AF225" s="11"/>
      <c r="AP225" s="15"/>
    </row>
    <row r="226" spans="17:42" s="9" customFormat="1" ht="15.75">
      <c r="Q226" s="11"/>
      <c r="R226" s="11"/>
      <c r="S226" s="11"/>
      <c r="U226" s="11"/>
      <c r="AD226" s="11"/>
      <c r="AE226" s="11"/>
      <c r="AF226" s="11"/>
      <c r="AP226" s="15"/>
    </row>
    <row r="227" spans="17:42" s="9" customFormat="1" ht="15.75">
      <c r="Q227" s="11"/>
      <c r="R227" s="11"/>
      <c r="S227" s="11"/>
      <c r="U227" s="11"/>
      <c r="AD227" s="11"/>
      <c r="AE227" s="11"/>
      <c r="AF227" s="11"/>
      <c r="AP227" s="15"/>
    </row>
    <row r="228" spans="17:42" s="9" customFormat="1" ht="15.75">
      <c r="Q228" s="11"/>
      <c r="R228" s="11"/>
      <c r="S228" s="11"/>
      <c r="U228" s="11"/>
      <c r="AD228" s="11"/>
      <c r="AE228" s="11"/>
      <c r="AF228" s="11"/>
      <c r="AP228" s="15"/>
    </row>
    <row r="229" spans="17:42" s="9" customFormat="1" ht="15.75">
      <c r="Q229" s="11"/>
      <c r="R229" s="11"/>
      <c r="S229" s="11"/>
      <c r="U229" s="11"/>
      <c r="AD229" s="11"/>
      <c r="AE229" s="11"/>
      <c r="AF229" s="11"/>
      <c r="AP229" s="15"/>
    </row>
    <row r="230" spans="17:42" s="9" customFormat="1" ht="15.75">
      <c r="Q230" s="11"/>
      <c r="R230" s="11"/>
      <c r="S230" s="11"/>
      <c r="U230" s="11"/>
      <c r="AD230" s="11"/>
      <c r="AE230" s="11"/>
      <c r="AF230" s="11"/>
      <c r="AP230" s="15"/>
    </row>
    <row r="231" spans="17:42" s="9" customFormat="1" ht="15.75">
      <c r="Q231" s="11"/>
      <c r="R231" s="11"/>
      <c r="S231" s="11"/>
      <c r="U231" s="11"/>
      <c r="AD231" s="11"/>
      <c r="AE231" s="11"/>
      <c r="AF231" s="11"/>
      <c r="AP231" s="15"/>
    </row>
    <row r="232" spans="17:42" s="9" customFormat="1" ht="15.75">
      <c r="Q232" s="11"/>
      <c r="R232" s="11"/>
      <c r="S232" s="11"/>
      <c r="U232" s="11"/>
      <c r="AD232" s="11"/>
      <c r="AE232" s="11"/>
      <c r="AF232" s="11"/>
      <c r="AP232" s="15"/>
    </row>
    <row r="233" spans="17:42" s="9" customFormat="1" ht="15.75">
      <c r="Q233" s="11"/>
      <c r="R233" s="11"/>
      <c r="S233" s="11"/>
      <c r="U233" s="11"/>
      <c r="AD233" s="11"/>
      <c r="AE233" s="11"/>
      <c r="AF233" s="11"/>
      <c r="AP233" s="15"/>
    </row>
    <row r="234" spans="17:42" s="9" customFormat="1" ht="15.75">
      <c r="Q234" s="11"/>
      <c r="R234" s="11"/>
      <c r="S234" s="11"/>
      <c r="U234" s="11"/>
      <c r="AD234" s="11"/>
      <c r="AE234" s="11"/>
      <c r="AF234" s="11"/>
      <c r="AP234" s="15"/>
    </row>
    <row r="235" spans="17:42" s="9" customFormat="1" ht="15.75">
      <c r="Q235" s="11"/>
      <c r="R235" s="11"/>
      <c r="S235" s="11"/>
      <c r="U235" s="11"/>
      <c r="AD235" s="11"/>
      <c r="AE235" s="11"/>
      <c r="AF235" s="11"/>
      <c r="AP235" s="15"/>
    </row>
    <row r="236" spans="17:42" s="9" customFormat="1" ht="15.75">
      <c r="Q236" s="11"/>
      <c r="R236" s="11"/>
      <c r="S236" s="11"/>
      <c r="U236" s="11"/>
      <c r="AD236" s="11"/>
      <c r="AE236" s="11"/>
      <c r="AF236" s="11"/>
      <c r="AP236" s="15"/>
    </row>
    <row r="237" spans="17:42" s="9" customFormat="1" ht="15.75">
      <c r="Q237" s="11"/>
      <c r="R237" s="11"/>
      <c r="S237" s="11"/>
      <c r="U237" s="11"/>
      <c r="AD237" s="11"/>
      <c r="AE237" s="11"/>
      <c r="AF237" s="11"/>
      <c r="AP237" s="15"/>
    </row>
    <row r="238" spans="17:42" s="9" customFormat="1" ht="15.75">
      <c r="Q238" s="11"/>
      <c r="R238" s="11"/>
      <c r="S238" s="11"/>
      <c r="U238" s="11"/>
      <c r="AD238" s="11"/>
      <c r="AE238" s="11"/>
      <c r="AF238" s="11"/>
      <c r="AP238" s="15"/>
    </row>
    <row r="239" spans="17:42" s="9" customFormat="1" ht="15.75">
      <c r="Q239" s="11"/>
      <c r="R239" s="11"/>
      <c r="S239" s="11"/>
      <c r="U239" s="11"/>
      <c r="AD239" s="11"/>
      <c r="AE239" s="11"/>
      <c r="AF239" s="11"/>
      <c r="AP239" s="15"/>
    </row>
    <row r="240" spans="17:42" s="9" customFormat="1" ht="15.75">
      <c r="Q240" s="11"/>
      <c r="R240" s="11"/>
      <c r="S240" s="11"/>
      <c r="U240" s="11"/>
      <c r="AD240" s="11"/>
      <c r="AE240" s="11"/>
      <c r="AF240" s="11"/>
      <c r="AP240" s="15"/>
    </row>
    <row r="241" spans="17:42" s="9" customFormat="1" ht="15.75">
      <c r="Q241" s="11"/>
      <c r="R241" s="11"/>
      <c r="S241" s="11"/>
      <c r="U241" s="11"/>
      <c r="AD241" s="11"/>
      <c r="AE241" s="11"/>
      <c r="AF241" s="11"/>
      <c r="AP241" s="15"/>
    </row>
    <row r="242" spans="17:42" s="9" customFormat="1" ht="15.75">
      <c r="Q242" s="11"/>
      <c r="R242" s="11"/>
      <c r="S242" s="11"/>
      <c r="U242" s="11"/>
      <c r="AD242" s="11"/>
      <c r="AE242" s="11"/>
      <c r="AF242" s="11"/>
      <c r="AP242" s="15"/>
    </row>
    <row r="243" spans="17:42" s="9" customFormat="1" ht="15.75">
      <c r="Q243" s="11"/>
      <c r="R243" s="11"/>
      <c r="S243" s="11"/>
      <c r="U243" s="11"/>
      <c r="AD243" s="11"/>
      <c r="AE243" s="11"/>
      <c r="AF243" s="11"/>
      <c r="AP243" s="15"/>
    </row>
    <row r="244" spans="17:42" s="9" customFormat="1" ht="15.75">
      <c r="Q244" s="11"/>
      <c r="R244" s="11"/>
      <c r="S244" s="11"/>
      <c r="U244" s="11"/>
      <c r="AD244" s="11"/>
      <c r="AE244" s="11"/>
      <c r="AF244" s="11"/>
      <c r="AP244" s="15"/>
    </row>
    <row r="245" spans="17:42" s="9" customFormat="1" ht="15.75">
      <c r="Q245" s="11"/>
      <c r="R245" s="11"/>
      <c r="S245" s="11"/>
      <c r="U245" s="11"/>
      <c r="AD245" s="11"/>
      <c r="AE245" s="11"/>
      <c r="AF245" s="11"/>
      <c r="AP245" s="15"/>
    </row>
    <row r="246" spans="17:42" s="9" customFormat="1" ht="15.75">
      <c r="Q246" s="11"/>
      <c r="R246" s="11"/>
      <c r="S246" s="11"/>
      <c r="U246" s="11"/>
      <c r="AD246" s="11"/>
      <c r="AE246" s="11"/>
      <c r="AF246" s="11"/>
      <c r="AP246" s="15"/>
    </row>
    <row r="247" spans="17:42" s="9" customFormat="1" ht="15.75">
      <c r="Q247" s="11"/>
      <c r="R247" s="11"/>
      <c r="S247" s="11"/>
      <c r="U247" s="11"/>
      <c r="AD247" s="11"/>
      <c r="AE247" s="11"/>
      <c r="AF247" s="11"/>
      <c r="AP247" s="15"/>
    </row>
    <row r="248" spans="17:42" s="9" customFormat="1" ht="15.75">
      <c r="Q248" s="11"/>
      <c r="R248" s="11"/>
      <c r="S248" s="11"/>
      <c r="U248" s="11"/>
      <c r="AD248" s="11"/>
      <c r="AE248" s="11"/>
      <c r="AF248" s="11"/>
      <c r="AP248" s="15"/>
    </row>
    <row r="249" spans="17:42" s="9" customFormat="1" ht="15.75">
      <c r="Q249" s="11"/>
      <c r="R249" s="11"/>
      <c r="S249" s="11"/>
      <c r="U249" s="11"/>
      <c r="AD249" s="11"/>
      <c r="AE249" s="11"/>
      <c r="AF249" s="11"/>
      <c r="AP249" s="15"/>
    </row>
    <row r="250" spans="17:42" s="9" customFormat="1" ht="15.75">
      <c r="Q250" s="11"/>
      <c r="R250" s="11"/>
      <c r="S250" s="11"/>
      <c r="U250" s="11"/>
      <c r="AD250" s="11"/>
      <c r="AE250" s="11"/>
      <c r="AF250" s="11"/>
      <c r="AP250" s="15"/>
    </row>
    <row r="251" spans="17:42" s="9" customFormat="1" ht="15.75">
      <c r="Q251" s="11"/>
      <c r="R251" s="11"/>
      <c r="S251" s="11"/>
      <c r="U251" s="11"/>
      <c r="AD251" s="11"/>
      <c r="AE251" s="11"/>
      <c r="AF251" s="11"/>
      <c r="AP251" s="15"/>
    </row>
    <row r="252" spans="17:42" s="9" customFormat="1" ht="15.75">
      <c r="Q252" s="11"/>
      <c r="R252" s="11"/>
      <c r="S252" s="11"/>
      <c r="U252" s="11"/>
      <c r="AD252" s="11"/>
      <c r="AE252" s="11"/>
      <c r="AF252" s="11"/>
      <c r="AP252" s="15"/>
    </row>
    <row r="253" spans="17:42" s="9" customFormat="1" ht="15.75">
      <c r="Q253" s="11"/>
      <c r="R253" s="11"/>
      <c r="S253" s="11"/>
      <c r="U253" s="11"/>
      <c r="AD253" s="11"/>
      <c r="AE253" s="11"/>
      <c r="AF253" s="11"/>
      <c r="AP253" s="15"/>
    </row>
    <row r="254" spans="17:42" s="9" customFormat="1" ht="15.75">
      <c r="Q254" s="11"/>
      <c r="R254" s="11"/>
      <c r="S254" s="11"/>
      <c r="U254" s="11"/>
      <c r="AD254" s="11"/>
      <c r="AE254" s="11"/>
      <c r="AF254" s="11"/>
      <c r="AP254" s="15"/>
    </row>
    <row r="255" spans="17:42" s="9" customFormat="1" ht="15.75">
      <c r="Q255" s="11"/>
      <c r="R255" s="11"/>
      <c r="S255" s="11"/>
      <c r="U255" s="11"/>
      <c r="AD255" s="11"/>
      <c r="AE255" s="11"/>
      <c r="AF255" s="11"/>
      <c r="AP255" s="15"/>
    </row>
    <row r="256" spans="17:42" s="9" customFormat="1" ht="15.75">
      <c r="Q256" s="11"/>
      <c r="R256" s="11"/>
      <c r="S256" s="11"/>
      <c r="U256" s="11"/>
      <c r="AD256" s="11"/>
      <c r="AE256" s="11"/>
      <c r="AF256" s="11"/>
      <c r="AP256" s="15"/>
    </row>
    <row r="257" spans="17:42" s="9" customFormat="1" ht="15.75">
      <c r="Q257" s="11"/>
      <c r="R257" s="11"/>
      <c r="S257" s="11"/>
      <c r="U257" s="11"/>
      <c r="AD257" s="11"/>
      <c r="AE257" s="11"/>
      <c r="AF257" s="11"/>
      <c r="AP257" s="15"/>
    </row>
    <row r="258" spans="17:42" s="9" customFormat="1" ht="15.75">
      <c r="Q258" s="11"/>
      <c r="R258" s="11"/>
      <c r="S258" s="11"/>
      <c r="U258" s="11"/>
      <c r="AD258" s="11"/>
      <c r="AE258" s="11"/>
      <c r="AF258" s="11"/>
      <c r="AP258" s="15"/>
    </row>
    <row r="259" spans="17:42" s="9" customFormat="1" ht="15.75">
      <c r="Q259" s="11"/>
      <c r="R259" s="11"/>
      <c r="S259" s="11"/>
      <c r="U259" s="11"/>
      <c r="AD259" s="11"/>
      <c r="AE259" s="11"/>
      <c r="AF259" s="11"/>
      <c r="AP259" s="15"/>
    </row>
    <row r="260" spans="17:42" s="9" customFormat="1" ht="15.75">
      <c r="Q260" s="11"/>
      <c r="R260" s="11"/>
      <c r="S260" s="11"/>
      <c r="U260" s="11"/>
      <c r="AD260" s="11"/>
      <c r="AE260" s="11"/>
      <c r="AF260" s="11"/>
      <c r="AP260" s="15"/>
    </row>
    <row r="261" spans="17:42" s="9" customFormat="1" ht="15.75">
      <c r="Q261" s="11"/>
      <c r="R261" s="11"/>
      <c r="S261" s="11"/>
      <c r="U261" s="11"/>
      <c r="AD261" s="11"/>
      <c r="AE261" s="11"/>
      <c r="AF261" s="11"/>
      <c r="AP261" s="15"/>
    </row>
    <row r="262" spans="17:42" s="9" customFormat="1" ht="15.75">
      <c r="Q262" s="11"/>
      <c r="R262" s="11"/>
      <c r="S262" s="11"/>
      <c r="U262" s="11"/>
      <c r="AD262" s="11"/>
      <c r="AE262" s="11"/>
      <c r="AF262" s="11"/>
      <c r="AP262" s="15"/>
    </row>
    <row r="263" spans="17:42" s="9" customFormat="1" ht="15.75">
      <c r="Q263" s="11"/>
      <c r="R263" s="11"/>
      <c r="S263" s="11"/>
      <c r="U263" s="11"/>
      <c r="AD263" s="11"/>
      <c r="AE263" s="11"/>
      <c r="AF263" s="11"/>
      <c r="AP263" s="15"/>
    </row>
    <row r="264" spans="17:42" s="9" customFormat="1" ht="15.75">
      <c r="Q264" s="11"/>
      <c r="R264" s="11"/>
      <c r="S264" s="11"/>
      <c r="U264" s="11"/>
      <c r="AD264" s="11"/>
      <c r="AE264" s="11"/>
      <c r="AF264" s="11"/>
      <c r="AP264" s="15"/>
    </row>
    <row r="265" spans="17:42" s="9" customFormat="1" ht="15.75">
      <c r="Q265" s="11"/>
      <c r="R265" s="11"/>
      <c r="S265" s="11"/>
      <c r="U265" s="11"/>
      <c r="AD265" s="11"/>
      <c r="AE265" s="11"/>
      <c r="AF265" s="11"/>
      <c r="AP265" s="15"/>
    </row>
    <row r="266" spans="17:42" s="9" customFormat="1" ht="15.75">
      <c r="Q266" s="11"/>
      <c r="R266" s="11"/>
      <c r="S266" s="11"/>
      <c r="U266" s="11"/>
      <c r="AD266" s="11"/>
      <c r="AE266" s="11"/>
      <c r="AF266" s="11"/>
      <c r="AP266" s="15"/>
    </row>
    <row r="267" spans="17:42" s="9" customFormat="1" ht="15.75">
      <c r="Q267" s="11"/>
      <c r="R267" s="11"/>
      <c r="S267" s="11"/>
      <c r="U267" s="11"/>
      <c r="AD267" s="11"/>
      <c r="AE267" s="11"/>
      <c r="AF267" s="11"/>
      <c r="AP267" s="15"/>
    </row>
    <row r="268" spans="17:42" s="9" customFormat="1" ht="15.75">
      <c r="Q268" s="11"/>
      <c r="R268" s="11"/>
      <c r="S268" s="11"/>
      <c r="U268" s="11"/>
      <c r="AD268" s="11"/>
      <c r="AE268" s="11"/>
      <c r="AF268" s="11"/>
      <c r="AP268" s="15"/>
    </row>
    <row r="269" spans="17:42" s="9" customFormat="1" ht="15.75">
      <c r="Q269" s="11"/>
      <c r="R269" s="11"/>
      <c r="S269" s="11"/>
      <c r="U269" s="11"/>
      <c r="AD269" s="11"/>
      <c r="AE269" s="11"/>
      <c r="AF269" s="11"/>
      <c r="AP269" s="15"/>
    </row>
    <row r="270" spans="17:42" s="9" customFormat="1" ht="15.75">
      <c r="Q270" s="11"/>
      <c r="R270" s="11"/>
      <c r="S270" s="11"/>
      <c r="U270" s="11"/>
      <c r="AD270" s="11"/>
      <c r="AE270" s="11"/>
      <c r="AF270" s="11"/>
      <c r="AP270" s="15"/>
    </row>
    <row r="271" spans="17:42" s="9" customFormat="1" ht="15.75">
      <c r="Q271" s="11"/>
      <c r="R271" s="11"/>
      <c r="S271" s="11"/>
      <c r="U271" s="11"/>
      <c r="AD271" s="11"/>
      <c r="AE271" s="11"/>
      <c r="AF271" s="11"/>
      <c r="AP271" s="15"/>
    </row>
    <row r="272" spans="17:42" s="9" customFormat="1" ht="15.75">
      <c r="Q272" s="11"/>
      <c r="R272" s="11"/>
      <c r="S272" s="11"/>
      <c r="U272" s="11"/>
      <c r="AD272" s="11"/>
      <c r="AE272" s="11"/>
      <c r="AF272" s="11"/>
      <c r="AP272" s="15"/>
    </row>
    <row r="273" spans="17:42" s="9" customFormat="1" ht="15.75">
      <c r="Q273" s="11"/>
      <c r="R273" s="11"/>
      <c r="S273" s="11"/>
      <c r="U273" s="11"/>
      <c r="AD273" s="11"/>
      <c r="AE273" s="11"/>
      <c r="AF273" s="11"/>
      <c r="AP273" s="15"/>
    </row>
    <row r="274" spans="17:42" s="9" customFormat="1" ht="15.75">
      <c r="Q274" s="11"/>
      <c r="R274" s="11"/>
      <c r="S274" s="11"/>
      <c r="U274" s="11"/>
      <c r="AD274" s="11"/>
      <c r="AE274" s="11"/>
      <c r="AF274" s="11"/>
      <c r="AP274" s="15"/>
    </row>
    <row r="275" spans="17:42" s="9" customFormat="1" ht="15.75">
      <c r="Q275" s="11"/>
      <c r="R275" s="11"/>
      <c r="S275" s="11"/>
      <c r="U275" s="11"/>
      <c r="AD275" s="11"/>
      <c r="AE275" s="11"/>
      <c r="AF275" s="11"/>
      <c r="AP275" s="15"/>
    </row>
    <row r="276" spans="17:42" s="9" customFormat="1" ht="15.75">
      <c r="Q276" s="11"/>
      <c r="R276" s="11"/>
      <c r="S276" s="11"/>
      <c r="U276" s="11"/>
      <c r="AD276" s="11"/>
      <c r="AE276" s="11"/>
      <c r="AF276" s="11"/>
      <c r="AP276" s="15"/>
    </row>
    <row r="277" spans="17:42" s="9" customFormat="1" ht="15.75">
      <c r="Q277" s="11"/>
      <c r="R277" s="11"/>
      <c r="S277" s="11"/>
      <c r="U277" s="11"/>
      <c r="AD277" s="11"/>
      <c r="AE277" s="11"/>
      <c r="AF277" s="11"/>
      <c r="AP277" s="15"/>
    </row>
    <row r="278" spans="17:42" s="9" customFormat="1" ht="15.75">
      <c r="Q278" s="11"/>
      <c r="R278" s="11"/>
      <c r="S278" s="11"/>
      <c r="U278" s="11"/>
      <c r="AD278" s="11"/>
      <c r="AE278" s="11"/>
      <c r="AF278" s="11"/>
      <c r="AP278" s="15"/>
    </row>
    <row r="279" spans="17:42" s="9" customFormat="1" ht="15.75">
      <c r="Q279" s="11"/>
      <c r="R279" s="11"/>
      <c r="S279" s="11"/>
      <c r="U279" s="11"/>
      <c r="AD279" s="11"/>
      <c r="AE279" s="11"/>
      <c r="AF279" s="11"/>
      <c r="AP279" s="15"/>
    </row>
    <row r="280" spans="17:42" s="9" customFormat="1" ht="15.75">
      <c r="Q280" s="11"/>
      <c r="R280" s="11"/>
      <c r="S280" s="11"/>
      <c r="U280" s="11"/>
      <c r="AD280" s="11"/>
      <c r="AE280" s="11"/>
      <c r="AF280" s="11"/>
      <c r="AP280" s="15"/>
    </row>
    <row r="281" spans="17:42" s="9" customFormat="1" ht="15.75">
      <c r="Q281" s="11"/>
      <c r="R281" s="11"/>
      <c r="S281" s="11"/>
      <c r="U281" s="11"/>
      <c r="AD281" s="11"/>
      <c r="AE281" s="11"/>
      <c r="AF281" s="11"/>
      <c r="AP281" s="15"/>
    </row>
    <row r="282" spans="17:42" s="9" customFormat="1" ht="15.75">
      <c r="Q282" s="11"/>
      <c r="R282" s="11"/>
      <c r="S282" s="11"/>
      <c r="U282" s="11"/>
      <c r="AD282" s="11"/>
      <c r="AE282" s="11"/>
      <c r="AF282" s="11"/>
      <c r="AP282" s="15"/>
    </row>
    <row r="283" spans="17:42" s="9" customFormat="1" ht="15.75">
      <c r="Q283" s="11"/>
      <c r="R283" s="11"/>
      <c r="S283" s="11"/>
      <c r="U283" s="11"/>
      <c r="AD283" s="11"/>
      <c r="AE283" s="11"/>
      <c r="AF283" s="11"/>
      <c r="AP283" s="15"/>
    </row>
    <row r="284" spans="17:42" s="9" customFormat="1" ht="15.75">
      <c r="Q284" s="11"/>
      <c r="R284" s="11"/>
      <c r="S284" s="11"/>
      <c r="U284" s="11"/>
      <c r="AD284" s="11"/>
      <c r="AE284" s="11"/>
      <c r="AF284" s="11"/>
      <c r="AP284" s="15"/>
    </row>
    <row r="285" spans="17:42" s="9" customFormat="1" ht="15.75">
      <c r="Q285" s="11"/>
      <c r="R285" s="11"/>
      <c r="S285" s="11"/>
      <c r="U285" s="11"/>
      <c r="AD285" s="11"/>
      <c r="AE285" s="11"/>
      <c r="AF285" s="11"/>
      <c r="AP285" s="15"/>
    </row>
    <row r="286" spans="17:42" s="9" customFormat="1" ht="15.75">
      <c r="Q286" s="11"/>
      <c r="R286" s="11"/>
      <c r="S286" s="11"/>
      <c r="U286" s="11"/>
      <c r="AD286" s="11"/>
      <c r="AE286" s="11"/>
      <c r="AF286" s="11"/>
      <c r="AP286" s="15"/>
    </row>
    <row r="287" spans="17:42" s="9" customFormat="1" ht="15.75">
      <c r="Q287" s="11"/>
      <c r="R287" s="11"/>
      <c r="S287" s="11"/>
      <c r="U287" s="11"/>
      <c r="AD287" s="11"/>
      <c r="AE287" s="11"/>
      <c r="AF287" s="11"/>
      <c r="AP287" s="15"/>
    </row>
    <row r="288" spans="17:42" s="9" customFormat="1" ht="15.75">
      <c r="Q288" s="11"/>
      <c r="R288" s="11"/>
      <c r="S288" s="11"/>
      <c r="U288" s="11"/>
      <c r="AD288" s="11"/>
      <c r="AE288" s="11"/>
      <c r="AF288" s="11"/>
      <c r="AP288" s="15"/>
    </row>
    <row r="289" spans="17:42" s="9" customFormat="1" ht="15.75">
      <c r="Q289" s="11"/>
      <c r="R289" s="11"/>
      <c r="S289" s="11"/>
      <c r="U289" s="11"/>
      <c r="AD289" s="11"/>
      <c r="AE289" s="11"/>
      <c r="AF289" s="11"/>
      <c r="AP289" s="15"/>
    </row>
    <row r="290" spans="17:42" s="9" customFormat="1" ht="15.75">
      <c r="Q290" s="11"/>
      <c r="R290" s="11"/>
      <c r="S290" s="11"/>
      <c r="U290" s="11"/>
      <c r="AD290" s="11"/>
      <c r="AE290" s="11"/>
      <c r="AF290" s="11"/>
      <c r="AP290" s="15"/>
    </row>
    <row r="291" spans="17:42" s="9" customFormat="1" ht="15.75">
      <c r="Q291" s="11"/>
      <c r="R291" s="11"/>
      <c r="S291" s="11"/>
      <c r="U291" s="11"/>
      <c r="AD291" s="11"/>
      <c r="AE291" s="11"/>
      <c r="AF291" s="11"/>
      <c r="AP291" s="15"/>
    </row>
    <row r="292" spans="17:42" s="9" customFormat="1" ht="15.75">
      <c r="Q292" s="11"/>
      <c r="R292" s="11"/>
      <c r="S292" s="11"/>
      <c r="U292" s="11"/>
      <c r="AD292" s="11"/>
      <c r="AE292" s="11"/>
      <c r="AF292" s="11"/>
      <c r="AP292" s="15"/>
    </row>
    <row r="293" spans="17:42" s="9" customFormat="1" ht="15.75">
      <c r="Q293" s="11"/>
      <c r="R293" s="11"/>
      <c r="S293" s="11"/>
      <c r="U293" s="11"/>
      <c r="AD293" s="11"/>
      <c r="AE293" s="11"/>
      <c r="AF293" s="11"/>
      <c r="AP293" s="15"/>
    </row>
    <row r="294" spans="17:42" s="9" customFormat="1" ht="15.75">
      <c r="Q294" s="11"/>
      <c r="R294" s="11"/>
      <c r="S294" s="11"/>
      <c r="U294" s="11"/>
      <c r="AD294" s="11"/>
      <c r="AE294" s="11"/>
      <c r="AF294" s="11"/>
      <c r="AP294" s="15"/>
    </row>
    <row r="295" spans="17:42" s="9" customFormat="1" ht="15.75">
      <c r="Q295" s="11"/>
      <c r="R295" s="11"/>
      <c r="S295" s="11"/>
      <c r="U295" s="11"/>
      <c r="AD295" s="11"/>
      <c r="AE295" s="11"/>
      <c r="AF295" s="11"/>
      <c r="AP295" s="15"/>
    </row>
    <row r="296" spans="17:42" s="9" customFormat="1" ht="15.75">
      <c r="Q296" s="11"/>
      <c r="R296" s="11"/>
      <c r="S296" s="11"/>
      <c r="U296" s="11"/>
      <c r="AD296" s="11"/>
      <c r="AE296" s="11"/>
      <c r="AF296" s="11"/>
      <c r="AP296" s="15"/>
    </row>
    <row r="297" spans="17:42" s="9" customFormat="1" ht="15.75">
      <c r="Q297" s="11"/>
      <c r="R297" s="11"/>
      <c r="S297" s="11"/>
      <c r="U297" s="11"/>
      <c r="AD297" s="11"/>
      <c r="AE297" s="11"/>
      <c r="AF297" s="11"/>
      <c r="AP297" s="15"/>
    </row>
    <row r="298" spans="17:42" s="9" customFormat="1" ht="15.75">
      <c r="Q298" s="11"/>
      <c r="R298" s="11"/>
      <c r="S298" s="11"/>
      <c r="U298" s="11"/>
      <c r="AD298" s="11"/>
      <c r="AE298" s="11"/>
      <c r="AF298" s="11"/>
      <c r="AP298" s="15"/>
    </row>
    <row r="299" spans="17:42" s="9" customFormat="1" ht="15.75">
      <c r="Q299" s="11"/>
      <c r="R299" s="11"/>
      <c r="S299" s="11"/>
      <c r="U299" s="11"/>
      <c r="AD299" s="11"/>
      <c r="AE299" s="11"/>
      <c r="AF299" s="11"/>
      <c r="AP299" s="15"/>
    </row>
    <row r="300" spans="17:42" s="9" customFormat="1" ht="15.75">
      <c r="Q300" s="11"/>
      <c r="R300" s="11"/>
      <c r="S300" s="11"/>
      <c r="U300" s="11"/>
      <c r="AD300" s="11"/>
      <c r="AE300" s="11"/>
      <c r="AF300" s="11"/>
      <c r="AP300" s="15"/>
    </row>
    <row r="301" spans="17:42" s="9" customFormat="1" ht="15.75">
      <c r="Q301" s="11"/>
      <c r="R301" s="11"/>
      <c r="S301" s="11"/>
      <c r="U301" s="11"/>
      <c r="AD301" s="11"/>
      <c r="AE301" s="11"/>
      <c r="AF301" s="11"/>
      <c r="AP301" s="15"/>
    </row>
    <row r="302" spans="17:42" s="9" customFormat="1" ht="15.75">
      <c r="Q302" s="11"/>
      <c r="R302" s="11"/>
      <c r="S302" s="11"/>
      <c r="U302" s="11"/>
      <c r="AD302" s="11"/>
      <c r="AE302" s="11"/>
      <c r="AF302" s="11"/>
      <c r="AP302" s="15"/>
    </row>
    <row r="303" spans="17:42" s="9" customFormat="1" ht="15.75">
      <c r="Q303" s="11"/>
      <c r="R303" s="11"/>
      <c r="S303" s="11"/>
      <c r="U303" s="11"/>
      <c r="AD303" s="11"/>
      <c r="AE303" s="11"/>
      <c r="AF303" s="11"/>
      <c r="AP303" s="15"/>
    </row>
    <row r="304" spans="17:42" s="9" customFormat="1" ht="15.75">
      <c r="Q304" s="11"/>
      <c r="R304" s="11"/>
      <c r="S304" s="11"/>
      <c r="U304" s="11"/>
      <c r="AD304" s="11"/>
      <c r="AE304" s="11"/>
      <c r="AF304" s="11"/>
      <c r="AP304" s="15"/>
    </row>
    <row r="305" spans="17:42" s="9" customFormat="1" ht="15.75">
      <c r="Q305" s="11"/>
      <c r="R305" s="11"/>
      <c r="S305" s="11"/>
      <c r="U305" s="11"/>
      <c r="AD305" s="11"/>
      <c r="AE305" s="11"/>
      <c r="AF305" s="11"/>
      <c r="AP305" s="15"/>
    </row>
    <row r="306" spans="17:42" s="9" customFormat="1" ht="15.75">
      <c r="Q306" s="11"/>
      <c r="R306" s="11"/>
      <c r="S306" s="11"/>
      <c r="U306" s="11"/>
      <c r="AD306" s="11"/>
      <c r="AE306" s="11"/>
      <c r="AF306" s="11"/>
      <c r="AP306" s="15"/>
    </row>
    <row r="307" spans="17:42" s="9" customFormat="1" ht="15.75">
      <c r="Q307" s="11"/>
      <c r="R307" s="11"/>
      <c r="S307" s="11"/>
      <c r="U307" s="11"/>
      <c r="AD307" s="11"/>
      <c r="AE307" s="11"/>
      <c r="AF307" s="11"/>
      <c r="AP307" s="15"/>
    </row>
    <row r="308" spans="17:42" s="9" customFormat="1" ht="15.75">
      <c r="Q308" s="11"/>
      <c r="R308" s="11"/>
      <c r="S308" s="11"/>
      <c r="U308" s="11"/>
      <c r="AD308" s="11"/>
      <c r="AE308" s="11"/>
      <c r="AF308" s="11"/>
      <c r="AP308" s="15"/>
    </row>
    <row r="309" spans="17:42" s="9" customFormat="1" ht="15.75">
      <c r="Q309" s="11"/>
      <c r="R309" s="11"/>
      <c r="S309" s="11"/>
      <c r="U309" s="11"/>
      <c r="AD309" s="11"/>
      <c r="AE309" s="11"/>
      <c r="AF309" s="11"/>
      <c r="AP309" s="15"/>
    </row>
    <row r="310" spans="17:42" s="9" customFormat="1" ht="15.75">
      <c r="Q310" s="11"/>
      <c r="R310" s="11"/>
      <c r="S310" s="11"/>
      <c r="U310" s="11"/>
      <c r="AD310" s="11"/>
      <c r="AE310" s="11"/>
      <c r="AF310" s="11"/>
      <c r="AP310" s="15"/>
    </row>
    <row r="311" spans="17:42" s="9" customFormat="1" ht="15.75">
      <c r="Q311" s="11"/>
      <c r="R311" s="11"/>
      <c r="S311" s="11"/>
      <c r="U311" s="11"/>
      <c r="AD311" s="11"/>
      <c r="AE311" s="11"/>
      <c r="AF311" s="11"/>
      <c r="AP311" s="15"/>
    </row>
    <row r="312" spans="17:42" s="9" customFormat="1" ht="15.75">
      <c r="Q312" s="11"/>
      <c r="R312" s="11"/>
      <c r="S312" s="11"/>
      <c r="U312" s="11"/>
      <c r="AD312" s="11"/>
      <c r="AE312" s="11"/>
      <c r="AF312" s="11"/>
      <c r="AP312" s="15"/>
    </row>
    <row r="313" spans="17:42" s="9" customFormat="1" ht="15.75">
      <c r="Q313" s="11"/>
      <c r="R313" s="11"/>
      <c r="S313" s="11"/>
      <c r="U313" s="11"/>
      <c r="AD313" s="11"/>
      <c r="AE313" s="11"/>
      <c r="AF313" s="11"/>
      <c r="AP313" s="15"/>
    </row>
    <row r="314" spans="17:42" s="9" customFormat="1" ht="15.75">
      <c r="Q314" s="11"/>
      <c r="R314" s="11"/>
      <c r="S314" s="11"/>
      <c r="U314" s="11"/>
      <c r="AD314" s="11"/>
      <c r="AE314" s="11"/>
      <c r="AF314" s="11"/>
      <c r="AP314" s="15"/>
    </row>
    <row r="315" spans="17:42" s="9" customFormat="1" ht="15.75">
      <c r="Q315" s="11"/>
      <c r="R315" s="11"/>
      <c r="S315" s="11"/>
      <c r="U315" s="11"/>
      <c r="AD315" s="11"/>
      <c r="AE315" s="11"/>
      <c r="AF315" s="11"/>
      <c r="AP315" s="15"/>
    </row>
    <row r="316" spans="17:42" s="9" customFormat="1" ht="15.75">
      <c r="Q316" s="11"/>
      <c r="R316" s="11"/>
      <c r="S316" s="11"/>
      <c r="U316" s="11"/>
      <c r="AD316" s="11"/>
      <c r="AE316" s="11"/>
      <c r="AF316" s="11"/>
      <c r="AP316" s="15"/>
    </row>
    <row r="317" spans="17:42" s="9" customFormat="1" ht="15.75">
      <c r="Q317" s="11"/>
      <c r="R317" s="11"/>
      <c r="S317" s="11"/>
      <c r="U317" s="11"/>
      <c r="AD317" s="11"/>
      <c r="AE317" s="11"/>
      <c r="AF317" s="11"/>
      <c r="AP317" s="15"/>
    </row>
    <row r="318" spans="17:42" s="9" customFormat="1" ht="15.75">
      <c r="Q318" s="11"/>
      <c r="R318" s="11"/>
      <c r="S318" s="11"/>
      <c r="U318" s="11"/>
      <c r="AD318" s="11"/>
      <c r="AE318" s="11"/>
      <c r="AF318" s="11"/>
      <c r="AP318" s="15"/>
    </row>
    <row r="319" spans="17:42" s="9" customFormat="1" ht="15.75">
      <c r="Q319" s="11"/>
      <c r="R319" s="11"/>
      <c r="S319" s="11"/>
      <c r="U319" s="11"/>
      <c r="AD319" s="11"/>
      <c r="AE319" s="11"/>
      <c r="AF319" s="11"/>
      <c r="AP319" s="15"/>
    </row>
    <row r="320" spans="17:42" s="9" customFormat="1" ht="15.75">
      <c r="Q320" s="11"/>
      <c r="R320" s="11"/>
      <c r="S320" s="11"/>
      <c r="U320" s="11"/>
      <c r="AD320" s="11"/>
      <c r="AE320" s="11"/>
      <c r="AF320" s="11"/>
      <c r="AP320" s="15"/>
    </row>
    <row r="321" spans="17:42" s="9" customFormat="1" ht="15.75">
      <c r="Q321" s="11"/>
      <c r="R321" s="11"/>
      <c r="S321" s="11"/>
      <c r="U321" s="11"/>
      <c r="AD321" s="11"/>
      <c r="AE321" s="11"/>
      <c r="AF321" s="11"/>
      <c r="AP321" s="15"/>
    </row>
    <row r="322" spans="17:42" s="9" customFormat="1" ht="15.75">
      <c r="Q322" s="11"/>
      <c r="R322" s="11"/>
      <c r="S322" s="11"/>
      <c r="U322" s="11"/>
      <c r="AD322" s="11"/>
      <c r="AE322" s="11"/>
      <c r="AF322" s="11"/>
      <c r="AP322" s="15"/>
    </row>
    <row r="323" spans="17:42" s="9" customFormat="1" ht="15.75">
      <c r="Q323" s="11"/>
      <c r="R323" s="11"/>
      <c r="S323" s="11"/>
      <c r="U323" s="11"/>
      <c r="AD323" s="11"/>
      <c r="AE323" s="11"/>
      <c r="AF323" s="11"/>
      <c r="AP323" s="15"/>
    </row>
    <row r="324" spans="17:42" s="9" customFormat="1" ht="15.75">
      <c r="Q324" s="11"/>
      <c r="R324" s="11"/>
      <c r="S324" s="11"/>
      <c r="U324" s="11"/>
      <c r="AD324" s="11"/>
      <c r="AE324" s="11"/>
      <c r="AF324" s="11"/>
      <c r="AP324" s="15"/>
    </row>
    <row r="325" spans="17:42" s="9" customFormat="1" ht="15.75">
      <c r="Q325" s="11"/>
      <c r="R325" s="11"/>
      <c r="S325" s="11"/>
      <c r="U325" s="11"/>
      <c r="AD325" s="11"/>
      <c r="AE325" s="11"/>
      <c r="AF325" s="11"/>
      <c r="AP325" s="15"/>
    </row>
    <row r="326" spans="17:42" s="9" customFormat="1" ht="15.75">
      <c r="Q326" s="11"/>
      <c r="R326" s="11"/>
      <c r="S326" s="11"/>
      <c r="U326" s="11"/>
      <c r="AD326" s="11"/>
      <c r="AE326" s="11"/>
      <c r="AF326" s="11"/>
      <c r="AP326" s="15"/>
    </row>
    <row r="327" spans="17:42" s="9" customFormat="1" ht="15.75">
      <c r="Q327" s="11"/>
      <c r="R327" s="11"/>
      <c r="S327" s="11"/>
      <c r="U327" s="11"/>
      <c r="AD327" s="11"/>
      <c r="AE327" s="11"/>
      <c r="AF327" s="11"/>
      <c r="AP327" s="15"/>
    </row>
    <row r="328" spans="17:42" s="9" customFormat="1" ht="15.75">
      <c r="Q328" s="11"/>
      <c r="R328" s="11"/>
      <c r="S328" s="11"/>
      <c r="U328" s="11"/>
      <c r="AD328" s="11"/>
      <c r="AE328" s="11"/>
      <c r="AF328" s="11"/>
      <c r="AP328" s="15"/>
    </row>
    <row r="329" spans="17:42" s="9" customFormat="1" ht="15.75">
      <c r="Q329" s="11"/>
      <c r="R329" s="11"/>
      <c r="S329" s="11"/>
      <c r="U329" s="11"/>
      <c r="AD329" s="11"/>
      <c r="AE329" s="11"/>
      <c r="AF329" s="11"/>
      <c r="AP329" s="15"/>
    </row>
    <row r="330" spans="17:42" s="9" customFormat="1" ht="15.75">
      <c r="Q330" s="11"/>
      <c r="R330" s="11"/>
      <c r="S330" s="11"/>
      <c r="U330" s="11"/>
      <c r="AD330" s="11"/>
      <c r="AE330" s="11"/>
      <c r="AF330" s="11"/>
      <c r="AP330" s="15"/>
    </row>
    <row r="331" spans="17:42" s="9" customFormat="1" ht="15.75">
      <c r="Q331" s="11"/>
      <c r="R331" s="11"/>
      <c r="S331" s="11"/>
      <c r="U331" s="11"/>
      <c r="AD331" s="11"/>
      <c r="AE331" s="11"/>
      <c r="AF331" s="11"/>
      <c r="AP331" s="15"/>
    </row>
    <row r="332" spans="17:42" s="9" customFormat="1" ht="15.75">
      <c r="Q332" s="11"/>
      <c r="R332" s="11"/>
      <c r="S332" s="11"/>
      <c r="U332" s="11"/>
      <c r="AD332" s="11"/>
      <c r="AE332" s="11"/>
      <c r="AF332" s="11"/>
      <c r="AP332" s="15"/>
    </row>
    <row r="333" spans="17:42" s="9" customFormat="1" ht="15.75">
      <c r="Q333" s="11"/>
      <c r="R333" s="11"/>
      <c r="S333" s="11"/>
      <c r="U333" s="11"/>
      <c r="AD333" s="11"/>
      <c r="AE333" s="11"/>
      <c r="AF333" s="11"/>
      <c r="AP333" s="15"/>
    </row>
    <row r="334" spans="17:42" s="9" customFormat="1" ht="15.75">
      <c r="Q334" s="11"/>
      <c r="R334" s="11"/>
      <c r="S334" s="11"/>
      <c r="U334" s="11"/>
      <c r="AD334" s="11"/>
      <c r="AE334" s="11"/>
      <c r="AF334" s="11"/>
      <c r="AP334" s="15"/>
    </row>
    <row r="335" spans="17:42" s="9" customFormat="1" ht="15.75">
      <c r="Q335" s="11"/>
      <c r="R335" s="11"/>
      <c r="S335" s="11"/>
      <c r="U335" s="11"/>
      <c r="AD335" s="11"/>
      <c r="AE335" s="11"/>
      <c r="AF335" s="11"/>
      <c r="AP335" s="15"/>
    </row>
    <row r="336" spans="17:42" s="9" customFormat="1" ht="15.75">
      <c r="Q336" s="11"/>
      <c r="R336" s="11"/>
      <c r="S336" s="11"/>
      <c r="U336" s="11"/>
      <c r="AD336" s="11"/>
      <c r="AE336" s="11"/>
      <c r="AF336" s="11"/>
      <c r="AP336" s="15"/>
    </row>
    <row r="337" spans="17:42" s="9" customFormat="1" ht="15.75">
      <c r="Q337" s="11"/>
      <c r="R337" s="11"/>
      <c r="S337" s="11"/>
      <c r="U337" s="11"/>
      <c r="AD337" s="11"/>
      <c r="AE337" s="11"/>
      <c r="AF337" s="11"/>
      <c r="AP337" s="15"/>
    </row>
    <row r="338" spans="17:42" s="9" customFormat="1" ht="15.75">
      <c r="Q338" s="11"/>
      <c r="R338" s="11"/>
      <c r="S338" s="11"/>
      <c r="U338" s="11"/>
      <c r="AD338" s="11"/>
      <c r="AE338" s="11"/>
      <c r="AF338" s="11"/>
      <c r="AP338" s="15"/>
    </row>
    <row r="339" spans="17:42" s="9" customFormat="1" ht="15.75">
      <c r="Q339" s="11"/>
      <c r="R339" s="11"/>
      <c r="S339" s="11"/>
      <c r="U339" s="11"/>
      <c r="AD339" s="11"/>
      <c r="AE339" s="11"/>
      <c r="AF339" s="11"/>
      <c r="AP339" s="15"/>
    </row>
    <row r="340" spans="17:42" s="9" customFormat="1" ht="15.75">
      <c r="Q340" s="11"/>
      <c r="R340" s="11"/>
      <c r="S340" s="11"/>
      <c r="U340" s="11"/>
      <c r="AD340" s="11"/>
      <c r="AE340" s="11"/>
      <c r="AF340" s="11"/>
      <c r="AP340" s="15"/>
    </row>
    <row r="341" spans="17:42" s="9" customFormat="1" ht="15.75">
      <c r="Q341" s="11"/>
      <c r="R341" s="11"/>
      <c r="S341" s="11"/>
      <c r="U341" s="11"/>
      <c r="AD341" s="11"/>
      <c r="AE341" s="11"/>
      <c r="AF341" s="11"/>
      <c r="AP341" s="15"/>
    </row>
    <row r="342" spans="17:42" s="9" customFormat="1" ht="15.75">
      <c r="Q342" s="11"/>
      <c r="R342" s="11"/>
      <c r="S342" s="11"/>
      <c r="U342" s="11"/>
      <c r="AD342" s="11"/>
      <c r="AE342" s="11"/>
      <c r="AF342" s="11"/>
      <c r="AP342" s="15"/>
    </row>
    <row r="343" spans="17:42" s="9" customFormat="1" ht="15.75">
      <c r="Q343" s="11"/>
      <c r="R343" s="11"/>
      <c r="S343" s="11"/>
      <c r="U343" s="11"/>
      <c r="AD343" s="11"/>
      <c r="AE343" s="11"/>
      <c r="AF343" s="11"/>
      <c r="AP343" s="15"/>
    </row>
    <row r="344" spans="17:42" s="9" customFormat="1" ht="15.75">
      <c r="Q344" s="11"/>
      <c r="R344" s="11"/>
      <c r="S344" s="11"/>
      <c r="U344" s="11"/>
      <c r="AD344" s="11"/>
      <c r="AE344" s="11"/>
      <c r="AF344" s="11"/>
      <c r="AP344" s="15"/>
    </row>
    <row r="345" spans="17:42" s="9" customFormat="1" ht="15.75">
      <c r="Q345" s="11"/>
      <c r="R345" s="11"/>
      <c r="S345" s="11"/>
      <c r="U345" s="11"/>
      <c r="AD345" s="11"/>
      <c r="AE345" s="11"/>
      <c r="AF345" s="11"/>
      <c r="AP345" s="15"/>
    </row>
    <row r="346" spans="17:42" s="9" customFormat="1" ht="15.75">
      <c r="Q346" s="11"/>
      <c r="R346" s="11"/>
      <c r="S346" s="11"/>
      <c r="U346" s="11"/>
      <c r="AD346" s="11"/>
      <c r="AE346" s="11"/>
      <c r="AF346" s="11"/>
      <c r="AP346" s="15"/>
    </row>
    <row r="347" spans="17:42" s="9" customFormat="1" ht="15.75">
      <c r="Q347" s="11"/>
      <c r="R347" s="11"/>
      <c r="S347" s="11"/>
      <c r="U347" s="11"/>
      <c r="AD347" s="11"/>
      <c r="AE347" s="11"/>
      <c r="AF347" s="11"/>
      <c r="AP347" s="15"/>
    </row>
    <row r="348" spans="17:42" s="9" customFormat="1" ht="15.75">
      <c r="Q348" s="11"/>
      <c r="R348" s="11"/>
      <c r="S348" s="11"/>
      <c r="U348" s="11"/>
      <c r="AD348" s="11"/>
      <c r="AE348" s="11"/>
      <c r="AF348" s="11"/>
      <c r="AP348" s="15"/>
    </row>
    <row r="349" spans="17:42" s="9" customFormat="1" ht="15.75">
      <c r="Q349" s="11"/>
      <c r="R349" s="11"/>
      <c r="S349" s="11"/>
      <c r="U349" s="11"/>
      <c r="AD349" s="11"/>
      <c r="AE349" s="11"/>
      <c r="AF349" s="11"/>
      <c r="AP349" s="15"/>
    </row>
    <row r="350" spans="17:42" s="9" customFormat="1" ht="15.75">
      <c r="Q350" s="11"/>
      <c r="R350" s="11"/>
      <c r="S350" s="11"/>
      <c r="U350" s="11"/>
      <c r="AD350" s="11"/>
      <c r="AE350" s="11"/>
      <c r="AF350" s="11"/>
      <c r="AP350" s="15"/>
    </row>
    <row r="351" spans="17:42" s="9" customFormat="1" ht="15.75">
      <c r="Q351" s="11"/>
      <c r="R351" s="11"/>
      <c r="S351" s="11"/>
      <c r="U351" s="11"/>
      <c r="AD351" s="11"/>
      <c r="AE351" s="11"/>
      <c r="AF351" s="11"/>
      <c r="AP351" s="15"/>
    </row>
    <row r="352" spans="17:42" s="9" customFormat="1" ht="15.75">
      <c r="Q352" s="11"/>
      <c r="R352" s="11"/>
      <c r="S352" s="11"/>
      <c r="U352" s="11"/>
      <c r="AD352" s="11"/>
      <c r="AE352" s="11"/>
      <c r="AF352" s="11"/>
      <c r="AP352" s="15"/>
    </row>
    <row r="353" spans="17:42" s="9" customFormat="1" ht="15.75">
      <c r="Q353" s="11"/>
      <c r="R353" s="11"/>
      <c r="S353" s="11"/>
      <c r="U353" s="11"/>
      <c r="AD353" s="11"/>
      <c r="AE353" s="11"/>
      <c r="AF353" s="11"/>
      <c r="AP353" s="15"/>
    </row>
    <row r="354" spans="17:42" s="9" customFormat="1" ht="15.75">
      <c r="Q354" s="11"/>
      <c r="R354" s="11"/>
      <c r="S354" s="11"/>
      <c r="U354" s="11"/>
      <c r="AD354" s="11"/>
      <c r="AE354" s="11"/>
      <c r="AF354" s="11"/>
      <c r="AP354" s="15"/>
    </row>
    <row r="355" spans="17:42" s="9" customFormat="1" ht="15.75">
      <c r="Q355" s="11"/>
      <c r="R355" s="11"/>
      <c r="S355" s="11"/>
      <c r="U355" s="11"/>
      <c r="AD355" s="11"/>
      <c r="AE355" s="11"/>
      <c r="AF355" s="11"/>
      <c r="AP355" s="15"/>
    </row>
    <row r="356" spans="17:42" s="9" customFormat="1" ht="15.75">
      <c r="Q356" s="11"/>
      <c r="R356" s="11"/>
      <c r="S356" s="11"/>
      <c r="U356" s="11"/>
      <c r="AD356" s="11"/>
      <c r="AE356" s="11"/>
      <c r="AF356" s="11"/>
      <c r="AP356" s="15"/>
    </row>
    <row r="357" spans="17:42" s="9" customFormat="1" ht="15.75">
      <c r="Q357" s="11"/>
      <c r="R357" s="11"/>
      <c r="S357" s="11"/>
      <c r="U357" s="11"/>
      <c r="AD357" s="11"/>
      <c r="AE357" s="11"/>
      <c r="AF357" s="11"/>
      <c r="AP357" s="15"/>
    </row>
    <row r="358" spans="17:42" s="9" customFormat="1" ht="15.75">
      <c r="Q358" s="11"/>
      <c r="R358" s="11"/>
      <c r="S358" s="11"/>
      <c r="U358" s="11"/>
      <c r="AD358" s="11"/>
      <c r="AE358" s="11"/>
      <c r="AF358" s="11"/>
      <c r="AP358" s="15"/>
    </row>
    <row r="359" spans="17:42" s="9" customFormat="1" ht="15.75">
      <c r="Q359" s="11"/>
      <c r="R359" s="11"/>
      <c r="S359" s="11"/>
      <c r="U359" s="11"/>
      <c r="AD359" s="11"/>
      <c r="AE359" s="11"/>
      <c r="AF359" s="11"/>
      <c r="AP359" s="15"/>
    </row>
    <row r="360" spans="17:42" s="9" customFormat="1" ht="15.75">
      <c r="Q360" s="11"/>
      <c r="R360" s="11"/>
      <c r="S360" s="11"/>
      <c r="U360" s="11"/>
      <c r="AD360" s="11"/>
      <c r="AE360" s="11"/>
      <c r="AF360" s="11"/>
      <c r="AP360" s="15"/>
    </row>
    <row r="361" spans="17:42" s="9" customFormat="1" ht="15.75">
      <c r="Q361" s="11"/>
      <c r="R361" s="11"/>
      <c r="S361" s="11"/>
      <c r="U361" s="11"/>
      <c r="AD361" s="11"/>
      <c r="AE361" s="11"/>
      <c r="AF361" s="11"/>
      <c r="AP361" s="15"/>
    </row>
    <row r="362" spans="17:42" s="9" customFormat="1" ht="15.75">
      <c r="Q362" s="11"/>
      <c r="R362" s="11"/>
      <c r="S362" s="11"/>
      <c r="U362" s="11"/>
      <c r="AD362" s="11"/>
      <c r="AE362" s="11"/>
      <c r="AF362" s="11"/>
      <c r="AP362" s="15"/>
    </row>
    <row r="363" spans="17:42" s="9" customFormat="1" ht="15.75">
      <c r="Q363" s="11"/>
      <c r="R363" s="11"/>
      <c r="S363" s="11"/>
      <c r="U363" s="11"/>
      <c r="AD363" s="11"/>
      <c r="AE363" s="11"/>
      <c r="AF363" s="11"/>
      <c r="AP363" s="15"/>
    </row>
    <row r="364" spans="17:42" s="9" customFormat="1" ht="15.75">
      <c r="Q364" s="11"/>
      <c r="R364" s="11"/>
      <c r="S364" s="11"/>
      <c r="U364" s="11"/>
      <c r="AD364" s="11"/>
      <c r="AE364" s="11"/>
      <c r="AF364" s="11"/>
      <c r="AP364" s="15"/>
    </row>
    <row r="365" spans="17:42" s="9" customFormat="1" ht="15.75">
      <c r="Q365" s="11"/>
      <c r="R365" s="11"/>
      <c r="S365" s="11"/>
      <c r="U365" s="11"/>
      <c r="AD365" s="11"/>
      <c r="AE365" s="11"/>
      <c r="AF365" s="11"/>
      <c r="AP365" s="15"/>
    </row>
    <row r="366" spans="17:42" s="9" customFormat="1" ht="15.75">
      <c r="Q366" s="11"/>
      <c r="R366" s="11"/>
      <c r="S366" s="11"/>
      <c r="U366" s="11"/>
      <c r="AD366" s="11"/>
      <c r="AE366" s="11"/>
      <c r="AF366" s="11"/>
      <c r="AP366" s="15"/>
    </row>
    <row r="367" spans="17:42" s="9" customFormat="1" ht="15.75">
      <c r="Q367" s="11"/>
      <c r="R367" s="11"/>
      <c r="S367" s="11"/>
      <c r="U367" s="11"/>
      <c r="AD367" s="11"/>
      <c r="AE367" s="11"/>
      <c r="AF367" s="11"/>
      <c r="AP367" s="15"/>
    </row>
    <row r="368" spans="17:42" s="9" customFormat="1" ht="15.75">
      <c r="Q368" s="11"/>
      <c r="R368" s="11"/>
      <c r="S368" s="11"/>
      <c r="U368" s="11"/>
      <c r="AD368" s="11"/>
      <c r="AE368" s="11"/>
      <c r="AF368" s="11"/>
      <c r="AP368" s="15"/>
    </row>
    <row r="369" spans="17:42" s="9" customFormat="1" ht="15.75">
      <c r="Q369" s="11"/>
      <c r="R369" s="11"/>
      <c r="S369" s="11"/>
      <c r="U369" s="11"/>
      <c r="AD369" s="11"/>
      <c r="AE369" s="11"/>
      <c r="AF369" s="11"/>
      <c r="AP369" s="15"/>
    </row>
    <row r="370" spans="17:42" s="9" customFormat="1" ht="15.75">
      <c r="Q370" s="11"/>
      <c r="R370" s="11"/>
      <c r="S370" s="11"/>
      <c r="U370" s="11"/>
      <c r="AD370" s="11"/>
      <c r="AE370" s="11"/>
      <c r="AF370" s="11"/>
      <c r="AP370" s="15"/>
    </row>
    <row r="371" spans="17:42" s="9" customFormat="1" ht="15.75">
      <c r="Q371" s="11"/>
      <c r="R371" s="11"/>
      <c r="S371" s="11"/>
      <c r="U371" s="11"/>
      <c r="AD371" s="11"/>
      <c r="AE371" s="11"/>
      <c r="AF371" s="11"/>
      <c r="AP371" s="15"/>
    </row>
    <row r="372" spans="17:42" s="9" customFormat="1" ht="15.75">
      <c r="Q372" s="11"/>
      <c r="R372" s="11"/>
      <c r="S372" s="11"/>
      <c r="U372" s="11"/>
      <c r="AD372" s="11"/>
      <c r="AE372" s="11"/>
      <c r="AF372" s="11"/>
      <c r="AP372" s="15"/>
    </row>
    <row r="373" spans="17:42" s="9" customFormat="1" ht="15.75">
      <c r="Q373" s="11"/>
      <c r="R373" s="11"/>
      <c r="S373" s="11"/>
      <c r="U373" s="11"/>
      <c r="AD373" s="11"/>
      <c r="AE373" s="11"/>
      <c r="AF373" s="11"/>
      <c r="AP373" s="15"/>
    </row>
    <row r="374" spans="17:42" s="9" customFormat="1" ht="15.75">
      <c r="Q374" s="11"/>
      <c r="R374" s="11"/>
      <c r="S374" s="11"/>
      <c r="U374" s="11"/>
      <c r="AD374" s="11"/>
      <c r="AE374" s="11"/>
      <c r="AF374" s="11"/>
      <c r="AP374" s="15"/>
    </row>
    <row r="375" spans="17:42" s="9" customFormat="1" ht="15.75">
      <c r="Q375" s="11"/>
      <c r="R375" s="11"/>
      <c r="S375" s="11"/>
      <c r="U375" s="11"/>
      <c r="AD375" s="11"/>
      <c r="AE375" s="11"/>
      <c r="AF375" s="11"/>
      <c r="AP375" s="15"/>
    </row>
    <row r="376" spans="17:42" s="9" customFormat="1" ht="15.75">
      <c r="Q376" s="11"/>
      <c r="R376" s="11"/>
      <c r="S376" s="11"/>
      <c r="U376" s="11"/>
      <c r="AD376" s="11"/>
      <c r="AE376" s="11"/>
      <c r="AF376" s="11"/>
      <c r="AP376" s="15"/>
    </row>
    <row r="377" spans="17:42" s="9" customFormat="1" ht="15.75">
      <c r="Q377" s="11"/>
      <c r="R377" s="11"/>
      <c r="S377" s="11"/>
      <c r="U377" s="11"/>
      <c r="AD377" s="11"/>
      <c r="AE377" s="11"/>
      <c r="AF377" s="11"/>
      <c r="AP377" s="15"/>
    </row>
    <row r="378" spans="17:42" s="9" customFormat="1" ht="15.75">
      <c r="Q378" s="11"/>
      <c r="R378" s="11"/>
      <c r="S378" s="11"/>
      <c r="U378" s="11"/>
      <c r="AD378" s="11"/>
      <c r="AE378" s="11"/>
      <c r="AF378" s="11"/>
      <c r="AP378" s="15"/>
    </row>
    <row r="379" spans="17:42" s="9" customFormat="1" ht="15.75">
      <c r="Q379" s="11"/>
      <c r="R379" s="11"/>
      <c r="S379" s="11"/>
      <c r="U379" s="11"/>
      <c r="AD379" s="11"/>
      <c r="AE379" s="11"/>
      <c r="AF379" s="11"/>
      <c r="AP379" s="15"/>
    </row>
    <row r="380" spans="17:42" s="9" customFormat="1" ht="15.75">
      <c r="Q380" s="11"/>
      <c r="R380" s="11"/>
      <c r="S380" s="11"/>
      <c r="U380" s="11"/>
      <c r="AD380" s="11"/>
      <c r="AE380" s="11"/>
      <c r="AF380" s="11"/>
      <c r="AP380" s="15"/>
    </row>
    <row r="381" spans="17:42" s="9" customFormat="1" ht="15.75">
      <c r="Q381" s="11"/>
      <c r="R381" s="11"/>
      <c r="S381" s="11"/>
      <c r="U381" s="11"/>
      <c r="AD381" s="11"/>
      <c r="AE381" s="11"/>
      <c r="AF381" s="11"/>
      <c r="AP381" s="15"/>
    </row>
    <row r="382" spans="17:42" s="9" customFormat="1" ht="15.75">
      <c r="Q382" s="11"/>
      <c r="R382" s="11"/>
      <c r="S382" s="11"/>
      <c r="U382" s="11"/>
      <c r="AD382" s="11"/>
      <c r="AE382" s="11"/>
      <c r="AF382" s="11"/>
      <c r="AP382" s="15"/>
    </row>
    <row r="383" spans="17:42" s="9" customFormat="1" ht="15.75">
      <c r="Q383" s="11"/>
      <c r="R383" s="11"/>
      <c r="S383" s="11"/>
      <c r="U383" s="11"/>
      <c r="AD383" s="11"/>
      <c r="AE383" s="11"/>
      <c r="AF383" s="11"/>
      <c r="AP383" s="15"/>
    </row>
    <row r="384" spans="17:42" s="9" customFormat="1" ht="15.75">
      <c r="Q384" s="11"/>
      <c r="R384" s="11"/>
      <c r="S384" s="11"/>
      <c r="U384" s="11"/>
      <c r="AD384" s="11"/>
      <c r="AE384" s="11"/>
      <c r="AF384" s="11"/>
      <c r="AP384" s="15"/>
    </row>
    <row r="385" spans="17:42" s="9" customFormat="1" ht="15.75">
      <c r="Q385" s="11"/>
      <c r="R385" s="11"/>
      <c r="S385" s="11"/>
      <c r="U385" s="11"/>
      <c r="AD385" s="11"/>
      <c r="AE385" s="11"/>
      <c r="AF385" s="11"/>
      <c r="AP385" s="15"/>
    </row>
    <row r="386" spans="17:42" s="9" customFormat="1" ht="15.75">
      <c r="Q386" s="11"/>
      <c r="R386" s="11"/>
      <c r="S386" s="11"/>
      <c r="U386" s="11"/>
      <c r="AD386" s="11"/>
      <c r="AE386" s="11"/>
      <c r="AF386" s="11"/>
      <c r="AP386" s="15"/>
    </row>
    <row r="387" spans="17:42" s="9" customFormat="1" ht="15.75">
      <c r="Q387" s="11"/>
      <c r="R387" s="11"/>
      <c r="S387" s="11"/>
      <c r="U387" s="11"/>
      <c r="AD387" s="11"/>
      <c r="AE387" s="11"/>
      <c r="AF387" s="11"/>
      <c r="AP387" s="15"/>
    </row>
    <row r="388" spans="17:42" s="9" customFormat="1" ht="15.75">
      <c r="Q388" s="11"/>
      <c r="R388" s="11"/>
      <c r="S388" s="11"/>
      <c r="U388" s="11"/>
      <c r="AD388" s="11"/>
      <c r="AE388" s="11"/>
      <c r="AF388" s="11"/>
      <c r="AP388" s="15"/>
    </row>
    <row r="389" spans="17:42" s="9" customFormat="1" ht="15.75">
      <c r="Q389" s="11"/>
      <c r="R389" s="11"/>
      <c r="S389" s="11"/>
      <c r="U389" s="11"/>
      <c r="AD389" s="11"/>
      <c r="AE389" s="11"/>
      <c r="AF389" s="11"/>
      <c r="AP389" s="15"/>
    </row>
    <row r="390" spans="17:42" s="9" customFormat="1" ht="15.75">
      <c r="Q390" s="11"/>
      <c r="R390" s="11"/>
      <c r="S390" s="11"/>
      <c r="U390" s="11"/>
      <c r="AD390" s="11"/>
      <c r="AE390" s="11"/>
      <c r="AF390" s="11"/>
      <c r="AP390" s="15"/>
    </row>
    <row r="391" spans="17:42" s="9" customFormat="1" ht="15.75">
      <c r="Q391" s="11"/>
      <c r="R391" s="11"/>
      <c r="S391" s="11"/>
      <c r="U391" s="11"/>
      <c r="AD391" s="11"/>
      <c r="AE391" s="11"/>
      <c r="AF391" s="11"/>
      <c r="AP391" s="15"/>
    </row>
    <row r="392" spans="17:42" s="9" customFormat="1" ht="15.75">
      <c r="Q392" s="11"/>
      <c r="R392" s="11"/>
      <c r="S392" s="11"/>
      <c r="U392" s="11"/>
      <c r="AD392" s="11"/>
      <c r="AE392" s="11"/>
      <c r="AF392" s="11"/>
      <c r="AP392" s="15"/>
    </row>
    <row r="393" spans="17:42" s="9" customFormat="1" ht="15.75">
      <c r="Q393" s="11"/>
      <c r="R393" s="11"/>
      <c r="S393" s="11"/>
      <c r="U393" s="11"/>
      <c r="AD393" s="11"/>
      <c r="AE393" s="11"/>
      <c r="AF393" s="11"/>
      <c r="AP393" s="15"/>
    </row>
    <row r="394" spans="17:42" s="9" customFormat="1" ht="15.75">
      <c r="Q394" s="11"/>
      <c r="R394" s="11"/>
      <c r="S394" s="11"/>
      <c r="U394" s="11"/>
      <c r="AD394" s="11"/>
      <c r="AE394" s="11"/>
      <c r="AF394" s="11"/>
      <c r="AP394" s="15"/>
    </row>
    <row r="395" spans="17:42" s="9" customFormat="1" ht="15.75">
      <c r="Q395" s="11"/>
      <c r="R395" s="11"/>
      <c r="S395" s="11"/>
      <c r="U395" s="11"/>
      <c r="AD395" s="11"/>
      <c r="AE395" s="11"/>
      <c r="AF395" s="11"/>
      <c r="AP395" s="15"/>
    </row>
    <row r="396" spans="17:42" s="9" customFormat="1" ht="15.75">
      <c r="Q396" s="11"/>
      <c r="R396" s="11"/>
      <c r="S396" s="11"/>
      <c r="U396" s="11"/>
      <c r="AD396" s="11"/>
      <c r="AE396" s="11"/>
      <c r="AF396" s="11"/>
      <c r="AP396" s="15"/>
    </row>
    <row r="397" spans="17:42" s="9" customFormat="1" ht="15.75">
      <c r="Q397" s="11"/>
      <c r="R397" s="11"/>
      <c r="S397" s="11"/>
      <c r="U397" s="11"/>
      <c r="AD397" s="11"/>
      <c r="AE397" s="11"/>
      <c r="AF397" s="11"/>
      <c r="AP397" s="15"/>
    </row>
    <row r="398" spans="17:42" s="9" customFormat="1" ht="15.75">
      <c r="Q398" s="11"/>
      <c r="R398" s="11"/>
      <c r="S398" s="11"/>
      <c r="U398" s="11"/>
      <c r="AD398" s="11"/>
      <c r="AE398" s="11"/>
      <c r="AF398" s="11"/>
      <c r="AP398" s="15"/>
    </row>
    <row r="399" spans="17:42" s="9" customFormat="1" ht="15.75">
      <c r="Q399" s="11"/>
      <c r="R399" s="11"/>
      <c r="S399" s="11"/>
      <c r="U399" s="11"/>
      <c r="AD399" s="11"/>
      <c r="AE399" s="11"/>
      <c r="AF399" s="11"/>
      <c r="AP399" s="15"/>
    </row>
    <row r="400" spans="17:42" s="9" customFormat="1" ht="15.75">
      <c r="Q400" s="11"/>
      <c r="R400" s="11"/>
      <c r="S400" s="11"/>
      <c r="U400" s="11"/>
      <c r="AD400" s="11"/>
      <c r="AE400" s="11"/>
      <c r="AF400" s="11"/>
      <c r="AP400" s="15"/>
    </row>
    <row r="401" spans="17:42" s="9" customFormat="1" ht="15.75">
      <c r="Q401" s="11"/>
      <c r="R401" s="11"/>
      <c r="S401" s="11"/>
      <c r="U401" s="11"/>
      <c r="AD401" s="11"/>
      <c r="AE401" s="11"/>
      <c r="AF401" s="11"/>
      <c r="AP401" s="15"/>
    </row>
    <row r="402" spans="17:42" s="9" customFormat="1" ht="15.75">
      <c r="Q402" s="11"/>
      <c r="R402" s="11"/>
      <c r="S402" s="11"/>
      <c r="U402" s="11"/>
      <c r="AD402" s="11"/>
      <c r="AE402" s="11"/>
      <c r="AF402" s="11"/>
      <c r="AP402" s="15"/>
    </row>
    <row r="403" spans="17:42" s="9" customFormat="1" ht="15.75">
      <c r="Q403" s="11"/>
      <c r="R403" s="11"/>
      <c r="S403" s="11"/>
      <c r="U403" s="11"/>
      <c r="AD403" s="11"/>
      <c r="AE403" s="11"/>
      <c r="AF403" s="11"/>
      <c r="AP403" s="15"/>
    </row>
    <row r="404" spans="17:42" s="9" customFormat="1" ht="15.75">
      <c r="Q404" s="11"/>
      <c r="R404" s="11"/>
      <c r="S404" s="11"/>
      <c r="U404" s="11"/>
      <c r="AD404" s="11"/>
      <c r="AE404" s="11"/>
      <c r="AF404" s="11"/>
      <c r="AP404" s="15"/>
    </row>
    <row r="405" spans="17:42" s="9" customFormat="1" ht="15.75">
      <c r="Q405" s="11"/>
      <c r="R405" s="11"/>
      <c r="S405" s="11"/>
      <c r="U405" s="11"/>
      <c r="AD405" s="11"/>
      <c r="AE405" s="11"/>
      <c r="AF405" s="11"/>
      <c r="AP405" s="15"/>
    </row>
    <row r="406" spans="17:42" s="9" customFormat="1" ht="15.75">
      <c r="Q406" s="11"/>
      <c r="R406" s="11"/>
      <c r="S406" s="11"/>
      <c r="U406" s="11"/>
      <c r="AD406" s="11"/>
      <c r="AE406" s="11"/>
      <c r="AF406" s="11"/>
      <c r="AP406" s="15"/>
    </row>
    <row r="407" spans="17:42" s="9" customFormat="1" ht="15.75">
      <c r="Q407" s="11"/>
      <c r="R407" s="11"/>
      <c r="S407" s="11"/>
      <c r="U407" s="11"/>
      <c r="AD407" s="11"/>
      <c r="AE407" s="11"/>
      <c r="AF407" s="11"/>
      <c r="AP407" s="15"/>
    </row>
    <row r="408" spans="17:42" s="9" customFormat="1" ht="15.75">
      <c r="Q408" s="11"/>
      <c r="R408" s="11"/>
      <c r="S408" s="11"/>
      <c r="U408" s="11"/>
      <c r="AD408" s="11"/>
      <c r="AE408" s="11"/>
      <c r="AF408" s="11"/>
      <c r="AP408" s="15"/>
    </row>
    <row r="409" spans="17:42" s="9" customFormat="1" ht="15.75">
      <c r="Q409" s="11"/>
      <c r="R409" s="11"/>
      <c r="S409" s="11"/>
      <c r="U409" s="11"/>
      <c r="AD409" s="11"/>
      <c r="AE409" s="11"/>
      <c r="AF409" s="11"/>
      <c r="AP409" s="15"/>
    </row>
    <row r="410" spans="17:42" s="9" customFormat="1" ht="15.75">
      <c r="Q410" s="11"/>
      <c r="R410" s="11"/>
      <c r="S410" s="11"/>
      <c r="U410" s="11"/>
      <c r="AD410" s="11"/>
      <c r="AE410" s="11"/>
      <c r="AF410" s="11"/>
      <c r="AP410" s="15"/>
    </row>
    <row r="411" spans="17:42" s="9" customFormat="1" ht="15.75">
      <c r="Q411" s="11"/>
      <c r="R411" s="11"/>
      <c r="S411" s="11"/>
      <c r="U411" s="11"/>
      <c r="AD411" s="11"/>
      <c r="AE411" s="11"/>
      <c r="AF411" s="11"/>
      <c r="AP411" s="15"/>
    </row>
    <row r="412" spans="17:42" s="9" customFormat="1" ht="15.75">
      <c r="Q412" s="11"/>
      <c r="R412" s="11"/>
      <c r="S412" s="11"/>
      <c r="U412" s="11"/>
      <c r="AD412" s="11"/>
      <c r="AE412" s="11"/>
      <c r="AF412" s="11"/>
      <c r="AP412" s="15"/>
    </row>
    <row r="413" spans="17:42" s="9" customFormat="1" ht="15.75">
      <c r="Q413" s="11"/>
      <c r="R413" s="11"/>
      <c r="S413" s="11"/>
      <c r="U413" s="11"/>
      <c r="AD413" s="11"/>
      <c r="AE413" s="11"/>
      <c r="AF413" s="11"/>
      <c r="AP413" s="15"/>
    </row>
    <row r="414" spans="17:42" s="9" customFormat="1" ht="15.75">
      <c r="Q414" s="11"/>
      <c r="R414" s="11"/>
      <c r="S414" s="11"/>
      <c r="U414" s="11"/>
      <c r="AD414" s="11"/>
      <c r="AE414" s="11"/>
      <c r="AF414" s="11"/>
      <c r="AP414" s="15"/>
    </row>
    <row r="415" spans="17:42" s="9" customFormat="1" ht="15.75">
      <c r="Q415" s="11"/>
      <c r="R415" s="11"/>
      <c r="S415" s="11"/>
      <c r="U415" s="11"/>
      <c r="AD415" s="11"/>
      <c r="AE415" s="11"/>
      <c r="AF415" s="11"/>
      <c r="AP415" s="15"/>
    </row>
    <row r="416" spans="17:42" s="9" customFormat="1" ht="15.75">
      <c r="Q416" s="11"/>
      <c r="R416" s="11"/>
      <c r="S416" s="11"/>
      <c r="U416" s="11"/>
      <c r="AD416" s="11"/>
      <c r="AE416" s="11"/>
      <c r="AF416" s="11"/>
      <c r="AP416" s="15"/>
    </row>
    <row r="417" spans="17:42" s="9" customFormat="1" ht="15.75">
      <c r="Q417" s="11"/>
      <c r="R417" s="11"/>
      <c r="S417" s="11"/>
      <c r="U417" s="11"/>
      <c r="AD417" s="11"/>
      <c r="AE417" s="11"/>
      <c r="AF417" s="11"/>
      <c r="AP417" s="15"/>
    </row>
    <row r="418" spans="17:42" s="9" customFormat="1" ht="15.75">
      <c r="Q418" s="11"/>
      <c r="R418" s="11"/>
      <c r="S418" s="11"/>
      <c r="U418" s="11"/>
      <c r="AD418" s="11"/>
      <c r="AE418" s="11"/>
      <c r="AF418" s="11"/>
      <c r="AP418" s="15"/>
    </row>
    <row r="419" spans="17:42" s="9" customFormat="1" ht="15.75">
      <c r="Q419" s="11"/>
      <c r="R419" s="11"/>
      <c r="S419" s="11"/>
      <c r="U419" s="11"/>
      <c r="AD419" s="11"/>
      <c r="AE419" s="11"/>
      <c r="AF419" s="11"/>
      <c r="AP419" s="15"/>
    </row>
    <row r="420" spans="17:42" s="9" customFormat="1" ht="15.75">
      <c r="Q420" s="11"/>
      <c r="R420" s="11"/>
      <c r="S420" s="11"/>
      <c r="U420" s="11"/>
      <c r="AD420" s="11"/>
      <c r="AE420" s="11"/>
      <c r="AF420" s="11"/>
      <c r="AP420" s="15"/>
    </row>
    <row r="421" spans="17:42" s="9" customFormat="1" ht="15.75">
      <c r="Q421" s="11"/>
      <c r="R421" s="11"/>
      <c r="S421" s="11"/>
      <c r="U421" s="11"/>
      <c r="AD421" s="11"/>
      <c r="AE421" s="11"/>
      <c r="AF421" s="11"/>
      <c r="AP421" s="15"/>
    </row>
    <row r="422" spans="17:42" s="9" customFormat="1" ht="15.75">
      <c r="Q422" s="11"/>
      <c r="R422" s="11"/>
      <c r="S422" s="11"/>
      <c r="U422" s="11"/>
      <c r="AD422" s="11"/>
      <c r="AE422" s="11"/>
      <c r="AF422" s="11"/>
      <c r="AP422" s="15"/>
    </row>
    <row r="423" spans="17:42" s="9" customFormat="1" ht="15.75">
      <c r="Q423" s="11"/>
      <c r="R423" s="11"/>
      <c r="S423" s="11"/>
      <c r="U423" s="11"/>
      <c r="AD423" s="11"/>
      <c r="AE423" s="11"/>
      <c r="AF423" s="11"/>
      <c r="AP423" s="15"/>
    </row>
    <row r="424" spans="17:42" s="9" customFormat="1" ht="15.75">
      <c r="Q424" s="11"/>
      <c r="R424" s="11"/>
      <c r="S424" s="11"/>
      <c r="U424" s="11"/>
      <c r="AD424" s="11"/>
      <c r="AE424" s="11"/>
      <c r="AF424" s="11"/>
      <c r="AP424" s="15"/>
    </row>
    <row r="425" spans="17:42" s="9" customFormat="1" ht="15.75">
      <c r="Q425" s="11"/>
      <c r="R425" s="11"/>
      <c r="S425" s="11"/>
      <c r="U425" s="11"/>
      <c r="AD425" s="11"/>
      <c r="AE425" s="11"/>
      <c r="AF425" s="11"/>
      <c r="AP425" s="15"/>
    </row>
    <row r="426" spans="17:42" s="9" customFormat="1" ht="15.75">
      <c r="Q426" s="11"/>
      <c r="R426" s="11"/>
      <c r="S426" s="11"/>
      <c r="U426" s="11"/>
      <c r="AD426" s="11"/>
      <c r="AE426" s="11"/>
      <c r="AF426" s="11"/>
      <c r="AP426" s="15"/>
    </row>
    <row r="427" spans="17:42" s="9" customFormat="1" ht="15.75">
      <c r="Q427" s="11"/>
      <c r="R427" s="11"/>
      <c r="S427" s="11"/>
      <c r="U427" s="11"/>
      <c r="AD427" s="11"/>
      <c r="AE427" s="11"/>
      <c r="AF427" s="11"/>
      <c r="AP427" s="15"/>
    </row>
    <row r="428" spans="17:42" s="9" customFormat="1" ht="15.75">
      <c r="Q428" s="11"/>
      <c r="R428" s="11"/>
      <c r="S428" s="11"/>
      <c r="U428" s="11"/>
      <c r="AD428" s="11"/>
      <c r="AE428" s="11"/>
      <c r="AF428" s="11"/>
      <c r="AP428" s="15"/>
    </row>
    <row r="429" spans="17:42" s="9" customFormat="1" ht="15.75">
      <c r="Q429" s="11"/>
      <c r="R429" s="11"/>
      <c r="S429" s="11"/>
      <c r="U429" s="11"/>
      <c r="AD429" s="11"/>
      <c r="AE429" s="11"/>
      <c r="AF429" s="11"/>
      <c r="AP429" s="15"/>
    </row>
    <row r="430" spans="17:42" s="9" customFormat="1" ht="15.75">
      <c r="Q430" s="11"/>
      <c r="R430" s="11"/>
      <c r="S430" s="11"/>
      <c r="U430" s="11"/>
      <c r="AD430" s="11"/>
      <c r="AE430" s="11"/>
      <c r="AF430" s="11"/>
      <c r="AP430" s="15"/>
    </row>
    <row r="431" spans="17:42" s="9" customFormat="1" ht="15.75">
      <c r="Q431" s="11"/>
      <c r="R431" s="11"/>
      <c r="S431" s="11"/>
      <c r="U431" s="11"/>
      <c r="AD431" s="11"/>
      <c r="AE431" s="11"/>
      <c r="AF431" s="11"/>
      <c r="AP431" s="15"/>
    </row>
    <row r="432" spans="17:42" s="9" customFormat="1" ht="15.75">
      <c r="Q432" s="11"/>
      <c r="R432" s="11"/>
      <c r="S432" s="11"/>
      <c r="U432" s="11"/>
      <c r="AD432" s="11"/>
      <c r="AE432" s="11"/>
      <c r="AF432" s="11"/>
      <c r="AP432" s="15"/>
    </row>
    <row r="433" spans="17:42" s="9" customFormat="1" ht="15.75">
      <c r="Q433" s="11"/>
      <c r="R433" s="11"/>
      <c r="S433" s="11"/>
      <c r="U433" s="11"/>
      <c r="AD433" s="11"/>
      <c r="AE433" s="11"/>
      <c r="AF433" s="11"/>
      <c r="AP433" s="15"/>
    </row>
    <row r="434" spans="17:42" s="9" customFormat="1" ht="15.75">
      <c r="Q434" s="11"/>
      <c r="R434" s="11"/>
      <c r="S434" s="11"/>
      <c r="U434" s="11"/>
      <c r="AD434" s="11"/>
      <c r="AE434" s="11"/>
      <c r="AF434" s="11"/>
      <c r="AP434" s="15"/>
    </row>
    <row r="435" spans="17:42" s="9" customFormat="1" ht="15.75">
      <c r="Q435" s="11"/>
      <c r="R435" s="11"/>
      <c r="S435" s="11"/>
      <c r="U435" s="11"/>
      <c r="AD435" s="11"/>
      <c r="AE435" s="11"/>
      <c r="AF435" s="11"/>
      <c r="AP435" s="15"/>
    </row>
    <row r="436" spans="17:42" s="9" customFormat="1" ht="15.75">
      <c r="Q436" s="11"/>
      <c r="R436" s="11"/>
      <c r="S436" s="11"/>
      <c r="U436" s="11"/>
      <c r="AD436" s="11"/>
      <c r="AE436" s="11"/>
      <c r="AF436" s="11"/>
      <c r="AP436" s="15"/>
    </row>
    <row r="437" spans="17:42" s="9" customFormat="1" ht="15.75">
      <c r="Q437" s="11"/>
      <c r="R437" s="11"/>
      <c r="S437" s="11"/>
      <c r="U437" s="11"/>
      <c r="AD437" s="11"/>
      <c r="AE437" s="11"/>
      <c r="AF437" s="11"/>
      <c r="AP437" s="15"/>
    </row>
    <row r="438" spans="17:42" s="9" customFormat="1" ht="15.75">
      <c r="Q438" s="11"/>
      <c r="R438" s="11"/>
      <c r="S438" s="11"/>
      <c r="U438" s="11"/>
      <c r="AD438" s="11"/>
      <c r="AE438" s="11"/>
      <c r="AF438" s="11"/>
      <c r="AP438" s="15"/>
    </row>
    <row r="439" spans="17:42" s="9" customFormat="1" ht="15.75">
      <c r="Q439" s="11"/>
      <c r="R439" s="11"/>
      <c r="S439" s="11"/>
      <c r="U439" s="11"/>
      <c r="AD439" s="11"/>
      <c r="AE439" s="11"/>
      <c r="AF439" s="11"/>
      <c r="AP439" s="15"/>
    </row>
    <row r="440" spans="17:42" s="9" customFormat="1" ht="15.75">
      <c r="Q440" s="11"/>
      <c r="R440" s="11"/>
      <c r="S440" s="11"/>
      <c r="U440" s="11"/>
      <c r="AD440" s="11"/>
      <c r="AE440" s="11"/>
      <c r="AF440" s="11"/>
      <c r="AP440" s="15"/>
    </row>
    <row r="441" spans="17:42" s="9" customFormat="1" ht="15.75">
      <c r="Q441" s="11"/>
      <c r="R441" s="11"/>
      <c r="S441" s="11"/>
      <c r="U441" s="11"/>
      <c r="AD441" s="11"/>
      <c r="AE441" s="11"/>
      <c r="AF441" s="11"/>
      <c r="AP441" s="15"/>
    </row>
    <row r="442" spans="17:42" s="9" customFormat="1" ht="15.75">
      <c r="Q442" s="11"/>
      <c r="R442" s="11"/>
      <c r="S442" s="11"/>
      <c r="U442" s="11"/>
      <c r="AD442" s="11"/>
      <c r="AE442" s="11"/>
      <c r="AF442" s="11"/>
      <c r="AP442" s="15"/>
    </row>
    <row r="443" spans="17:42" s="9" customFormat="1" ht="15.75">
      <c r="Q443" s="11"/>
      <c r="R443" s="11"/>
      <c r="S443" s="11"/>
      <c r="U443" s="11"/>
      <c r="AD443" s="11"/>
      <c r="AE443" s="11"/>
      <c r="AF443" s="11"/>
      <c r="AP443" s="15"/>
    </row>
    <row r="444" spans="17:42" s="9" customFormat="1" ht="15.75">
      <c r="Q444" s="11"/>
      <c r="R444" s="11"/>
      <c r="S444" s="11"/>
      <c r="U444" s="11"/>
      <c r="AD444" s="11"/>
      <c r="AE444" s="11"/>
      <c r="AF444" s="11"/>
      <c r="AP444" s="15"/>
    </row>
    <row r="445" spans="17:42" s="9" customFormat="1" ht="15.75">
      <c r="Q445" s="11"/>
      <c r="R445" s="11"/>
      <c r="S445" s="11"/>
      <c r="U445" s="11"/>
      <c r="AD445" s="11"/>
      <c r="AE445" s="11"/>
      <c r="AF445" s="11"/>
      <c r="AP445" s="15"/>
    </row>
    <row r="446" spans="17:42" s="9" customFormat="1" ht="15.75">
      <c r="Q446" s="11"/>
      <c r="R446" s="11"/>
      <c r="S446" s="11"/>
      <c r="U446" s="11"/>
      <c r="AD446" s="11"/>
      <c r="AE446" s="11"/>
      <c r="AF446" s="11"/>
      <c r="AP446" s="15"/>
    </row>
    <row r="447" spans="17:42" s="9" customFormat="1" ht="15.75">
      <c r="Q447" s="11"/>
      <c r="R447" s="11"/>
      <c r="S447" s="11"/>
      <c r="U447" s="11"/>
      <c r="AD447" s="11"/>
      <c r="AE447" s="11"/>
      <c r="AF447" s="11"/>
      <c r="AP447" s="15"/>
    </row>
    <row r="448" spans="17:42" s="9" customFormat="1" ht="15.75">
      <c r="Q448" s="11"/>
      <c r="R448" s="11"/>
      <c r="S448" s="11"/>
      <c r="U448" s="11"/>
      <c r="AD448" s="11"/>
      <c r="AE448" s="11"/>
      <c r="AF448" s="11"/>
      <c r="AP448" s="15"/>
    </row>
    <row r="449" spans="17:42" s="9" customFormat="1" ht="15.75">
      <c r="Q449" s="11"/>
      <c r="R449" s="11"/>
      <c r="S449" s="11"/>
      <c r="U449" s="11"/>
      <c r="AD449" s="11"/>
      <c r="AE449" s="11"/>
      <c r="AF449" s="11"/>
      <c r="AP449" s="15"/>
    </row>
    <row r="450" spans="17:42" s="9" customFormat="1" ht="15.75">
      <c r="Q450" s="11"/>
      <c r="R450" s="11"/>
      <c r="S450" s="11"/>
      <c r="U450" s="11"/>
      <c r="AD450" s="11"/>
      <c r="AE450" s="11"/>
      <c r="AF450" s="11"/>
      <c r="AP450" s="15"/>
    </row>
    <row r="451" spans="17:42" s="9" customFormat="1" ht="15.75">
      <c r="Q451" s="11"/>
      <c r="R451" s="11"/>
      <c r="S451" s="11"/>
      <c r="U451" s="11"/>
      <c r="AD451" s="11"/>
      <c r="AE451" s="11"/>
      <c r="AF451" s="11"/>
      <c r="AP451" s="15"/>
    </row>
    <row r="452" spans="17:42" s="9" customFormat="1" ht="15.75">
      <c r="Q452" s="11"/>
      <c r="R452" s="11"/>
      <c r="S452" s="11"/>
      <c r="U452" s="11"/>
      <c r="AD452" s="11"/>
      <c r="AE452" s="11"/>
      <c r="AF452" s="11"/>
      <c r="AP452" s="15"/>
    </row>
    <row r="453" spans="17:42" s="9" customFormat="1" ht="15.75">
      <c r="Q453" s="11"/>
      <c r="R453" s="11"/>
      <c r="S453" s="11"/>
      <c r="U453" s="11"/>
      <c r="AD453" s="11"/>
      <c r="AE453" s="11"/>
      <c r="AF453" s="11"/>
      <c r="AP453" s="15"/>
    </row>
    <row r="454" spans="17:42" s="9" customFormat="1" ht="15.75">
      <c r="Q454" s="11"/>
      <c r="R454" s="11"/>
      <c r="S454" s="11"/>
      <c r="U454" s="11"/>
      <c r="AD454" s="11"/>
      <c r="AE454" s="11"/>
      <c r="AF454" s="11"/>
      <c r="AP454" s="15"/>
    </row>
    <row r="455" spans="17:42" s="9" customFormat="1" ht="15.75">
      <c r="Q455" s="11"/>
      <c r="R455" s="11"/>
      <c r="S455" s="11"/>
      <c r="U455" s="11"/>
      <c r="AD455" s="11"/>
      <c r="AE455" s="11"/>
      <c r="AF455" s="11"/>
      <c r="AP455" s="15"/>
    </row>
    <row r="456" spans="17:42" s="9" customFormat="1" ht="15.75">
      <c r="Q456" s="11"/>
      <c r="R456" s="11"/>
      <c r="S456" s="11"/>
      <c r="U456" s="11"/>
      <c r="AD456" s="11"/>
      <c r="AE456" s="11"/>
      <c r="AF456" s="11"/>
      <c r="AP456" s="15"/>
    </row>
    <row r="457" spans="17:42" s="9" customFormat="1" ht="15.75">
      <c r="Q457" s="11"/>
      <c r="R457" s="11"/>
      <c r="S457" s="11"/>
      <c r="U457" s="11"/>
      <c r="AD457" s="11"/>
      <c r="AE457" s="11"/>
      <c r="AF457" s="11"/>
      <c r="AP457" s="15"/>
    </row>
    <row r="458" spans="17:42" s="9" customFormat="1" ht="15.75">
      <c r="Q458" s="11"/>
      <c r="R458" s="11"/>
      <c r="S458" s="11"/>
      <c r="U458" s="11"/>
      <c r="AD458" s="11"/>
      <c r="AE458" s="11"/>
      <c r="AF458" s="11"/>
      <c r="AP458" s="15"/>
    </row>
    <row r="459" spans="17:42" s="9" customFormat="1" ht="15.75">
      <c r="Q459" s="11"/>
      <c r="R459" s="11"/>
      <c r="S459" s="11"/>
      <c r="U459" s="11"/>
      <c r="AD459" s="11"/>
      <c r="AE459" s="11"/>
      <c r="AF459" s="11"/>
      <c r="AP459" s="15"/>
    </row>
    <row r="460" spans="17:42" s="9" customFormat="1" ht="15.75">
      <c r="Q460" s="11"/>
      <c r="R460" s="11"/>
      <c r="S460" s="11"/>
      <c r="U460" s="11"/>
      <c r="AD460" s="11"/>
      <c r="AE460" s="11"/>
      <c r="AF460" s="11"/>
      <c r="AP460" s="15"/>
    </row>
    <row r="461" spans="17:42" s="9" customFormat="1" ht="15.75">
      <c r="Q461" s="11"/>
      <c r="R461" s="11"/>
      <c r="S461" s="11"/>
      <c r="U461" s="11"/>
      <c r="AD461" s="11"/>
      <c r="AE461" s="11"/>
      <c r="AF461" s="11"/>
      <c r="AP461" s="15"/>
    </row>
    <row r="462" spans="17:42" s="9" customFormat="1" ht="15.75">
      <c r="Q462" s="11"/>
      <c r="R462" s="11"/>
      <c r="S462" s="11"/>
      <c r="U462" s="11"/>
      <c r="AD462" s="11"/>
      <c r="AE462" s="11"/>
      <c r="AF462" s="11"/>
      <c r="AP462" s="15"/>
    </row>
    <row r="463" spans="17:42" s="9" customFormat="1" ht="15.75">
      <c r="Q463" s="11"/>
      <c r="R463" s="11"/>
      <c r="S463" s="11"/>
      <c r="U463" s="11"/>
      <c r="AD463" s="11"/>
      <c r="AE463" s="11"/>
      <c r="AF463" s="11"/>
      <c r="AP463" s="15"/>
    </row>
    <row r="464" spans="17:42" s="9" customFormat="1" ht="15.75">
      <c r="Q464" s="11"/>
      <c r="R464" s="11"/>
      <c r="S464" s="11"/>
      <c r="U464" s="11"/>
      <c r="AD464" s="11"/>
      <c r="AE464" s="11"/>
      <c r="AF464" s="11"/>
      <c r="AP464" s="15"/>
    </row>
    <row r="465" spans="17:42" s="9" customFormat="1" ht="15.75">
      <c r="Q465" s="11"/>
      <c r="R465" s="11"/>
      <c r="S465" s="11"/>
      <c r="U465" s="11"/>
      <c r="AD465" s="11"/>
      <c r="AE465" s="11"/>
      <c r="AF465" s="11"/>
      <c r="AP465" s="15"/>
    </row>
    <row r="466" spans="17:42" s="9" customFormat="1" ht="15.75">
      <c r="Q466" s="11"/>
      <c r="R466" s="11"/>
      <c r="S466" s="11"/>
      <c r="U466" s="11"/>
      <c r="AD466" s="11"/>
      <c r="AE466" s="11"/>
      <c r="AF466" s="11"/>
      <c r="AP466" s="15"/>
    </row>
    <row r="467" spans="17:42" s="9" customFormat="1" ht="15.75">
      <c r="Q467" s="11"/>
      <c r="R467" s="11"/>
      <c r="S467" s="11"/>
      <c r="U467" s="11"/>
      <c r="AD467" s="11"/>
      <c r="AE467" s="11"/>
      <c r="AF467" s="11"/>
      <c r="AP467" s="15"/>
    </row>
    <row r="468" spans="17:42" s="9" customFormat="1" ht="15.75">
      <c r="Q468" s="11"/>
      <c r="R468" s="11"/>
      <c r="S468" s="11"/>
      <c r="U468" s="11"/>
      <c r="AD468" s="11"/>
      <c r="AE468" s="11"/>
      <c r="AF468" s="11"/>
      <c r="AP468" s="15"/>
    </row>
    <row r="469" spans="17:42" s="9" customFormat="1" ht="15.75">
      <c r="Q469" s="11"/>
      <c r="R469" s="11"/>
      <c r="S469" s="11"/>
      <c r="U469" s="11"/>
      <c r="AD469" s="11"/>
      <c r="AE469" s="11"/>
      <c r="AF469" s="11"/>
      <c r="AP469" s="15"/>
    </row>
    <row r="470" spans="17:42" s="9" customFormat="1" ht="15.75">
      <c r="Q470" s="11"/>
      <c r="R470" s="11"/>
      <c r="S470" s="11"/>
      <c r="U470" s="11"/>
      <c r="AD470" s="11"/>
      <c r="AE470" s="11"/>
      <c r="AF470" s="11"/>
      <c r="AP470" s="15"/>
    </row>
    <row r="471" spans="17:42" s="9" customFormat="1" ht="15.75">
      <c r="Q471" s="11"/>
      <c r="R471" s="11"/>
      <c r="S471" s="11"/>
      <c r="U471" s="11"/>
      <c r="AD471" s="11"/>
      <c r="AE471" s="11"/>
      <c r="AF471" s="11"/>
      <c r="AP471" s="15"/>
    </row>
    <row r="472" spans="17:42" s="9" customFormat="1" ht="15.75">
      <c r="Q472" s="11"/>
      <c r="R472" s="11"/>
      <c r="S472" s="11"/>
      <c r="U472" s="11"/>
      <c r="AD472" s="11"/>
      <c r="AE472" s="11"/>
      <c r="AF472" s="11"/>
      <c r="AP472" s="15"/>
    </row>
    <row r="473" spans="17:42" s="9" customFormat="1" ht="15.75">
      <c r="Q473" s="11"/>
      <c r="R473" s="11"/>
      <c r="S473" s="11"/>
      <c r="U473" s="11"/>
      <c r="AD473" s="11"/>
      <c r="AE473" s="11"/>
      <c r="AF473" s="11"/>
      <c r="AP473" s="15"/>
    </row>
    <row r="474" spans="17:42" s="9" customFormat="1" ht="15.75">
      <c r="Q474" s="11"/>
      <c r="R474" s="11"/>
      <c r="S474" s="11"/>
      <c r="U474" s="11"/>
      <c r="AD474" s="11"/>
      <c r="AE474" s="11"/>
      <c r="AF474" s="11"/>
      <c r="AP474" s="15"/>
    </row>
    <row r="475" spans="17:42" s="9" customFormat="1" ht="15.75">
      <c r="Q475" s="11"/>
      <c r="R475" s="11"/>
      <c r="S475" s="11"/>
      <c r="U475" s="11"/>
      <c r="AD475" s="11"/>
      <c r="AE475" s="11"/>
      <c r="AF475" s="11"/>
      <c r="AP475" s="15"/>
    </row>
    <row r="476" spans="17:42" s="9" customFormat="1" ht="15.75">
      <c r="Q476" s="11"/>
      <c r="R476" s="11"/>
      <c r="S476" s="11"/>
      <c r="U476" s="11"/>
      <c r="AD476" s="11"/>
      <c r="AE476" s="11"/>
      <c r="AF476" s="11"/>
      <c r="AP476" s="15"/>
    </row>
    <row r="477" spans="17:42" s="9" customFormat="1" ht="15.75">
      <c r="Q477" s="11"/>
      <c r="R477" s="11"/>
      <c r="S477" s="11"/>
      <c r="U477" s="11"/>
      <c r="AD477" s="11"/>
      <c r="AE477" s="11"/>
      <c r="AF477" s="11"/>
      <c r="AP477" s="15"/>
    </row>
    <row r="478" spans="17:42" s="9" customFormat="1" ht="15.75">
      <c r="Q478" s="11"/>
      <c r="R478" s="11"/>
      <c r="S478" s="11"/>
      <c r="U478" s="11"/>
      <c r="AD478" s="11"/>
      <c r="AE478" s="11"/>
      <c r="AF478" s="11"/>
      <c r="AP478" s="15"/>
    </row>
    <row r="479" spans="17:42" s="9" customFormat="1" ht="15.75">
      <c r="Q479" s="11"/>
      <c r="R479" s="11"/>
      <c r="S479" s="11"/>
      <c r="U479" s="11"/>
      <c r="AD479" s="11"/>
      <c r="AE479" s="11"/>
      <c r="AF479" s="11"/>
      <c r="AP479" s="15"/>
    </row>
    <row r="480" spans="17:42" s="9" customFormat="1" ht="15.75">
      <c r="Q480" s="11"/>
      <c r="R480" s="11"/>
      <c r="S480" s="11"/>
      <c r="U480" s="11"/>
      <c r="AD480" s="11"/>
      <c r="AE480" s="11"/>
      <c r="AF480" s="11"/>
      <c r="AP480" s="15"/>
    </row>
    <row r="481" spans="17:42" s="9" customFormat="1" ht="15.75">
      <c r="Q481" s="11"/>
      <c r="R481" s="11"/>
      <c r="S481" s="11"/>
      <c r="U481" s="11"/>
      <c r="AD481" s="11"/>
      <c r="AE481" s="11"/>
      <c r="AF481" s="11"/>
      <c r="AP481" s="15"/>
    </row>
    <row r="482" spans="17:42" s="9" customFormat="1" ht="15.75">
      <c r="Q482" s="11"/>
      <c r="R482" s="11"/>
      <c r="S482" s="11"/>
      <c r="U482" s="11"/>
      <c r="AD482" s="11"/>
      <c r="AE482" s="11"/>
      <c r="AF482" s="11"/>
      <c r="AP482" s="15"/>
    </row>
    <row r="483" spans="17:42" s="9" customFormat="1" ht="15.75">
      <c r="Q483" s="11"/>
      <c r="R483" s="11"/>
      <c r="S483" s="11"/>
      <c r="U483" s="11"/>
      <c r="AD483" s="11"/>
      <c r="AE483" s="11"/>
      <c r="AF483" s="11"/>
      <c r="AP483" s="15"/>
    </row>
    <row r="484" spans="17:42" s="9" customFormat="1" ht="15.75">
      <c r="Q484" s="11"/>
      <c r="R484" s="11"/>
      <c r="S484" s="11"/>
      <c r="U484" s="11"/>
      <c r="AD484" s="11"/>
      <c r="AE484" s="11"/>
      <c r="AF484" s="11"/>
      <c r="AP484" s="15"/>
    </row>
    <row r="485" spans="17:42" s="9" customFormat="1" ht="15.75">
      <c r="Q485" s="11"/>
      <c r="R485" s="11"/>
      <c r="S485" s="11"/>
      <c r="U485" s="11"/>
      <c r="AD485" s="11"/>
      <c r="AE485" s="11"/>
      <c r="AF485" s="11"/>
      <c r="AP485" s="15"/>
    </row>
    <row r="486" spans="17:42" s="9" customFormat="1" ht="15.75">
      <c r="Q486" s="11"/>
      <c r="R486" s="11"/>
      <c r="S486" s="11"/>
      <c r="U486" s="11"/>
      <c r="AD486" s="11"/>
      <c r="AE486" s="11"/>
      <c r="AF486" s="11"/>
      <c r="AP486" s="15"/>
    </row>
    <row r="487" spans="17:42" s="9" customFormat="1" ht="15.75">
      <c r="Q487" s="11"/>
      <c r="R487" s="11"/>
      <c r="S487" s="11"/>
      <c r="U487" s="11"/>
      <c r="AD487" s="11"/>
      <c r="AE487" s="11"/>
      <c r="AF487" s="11"/>
      <c r="AP487" s="15"/>
    </row>
    <row r="488" spans="17:42" s="9" customFormat="1" ht="15.75">
      <c r="Q488" s="11"/>
      <c r="R488" s="11"/>
      <c r="S488" s="11"/>
      <c r="U488" s="11"/>
      <c r="AD488" s="11"/>
      <c r="AE488" s="11"/>
      <c r="AF488" s="11"/>
      <c r="AP488" s="15"/>
    </row>
    <row r="489" spans="17:42" s="9" customFormat="1" ht="15.75">
      <c r="Q489" s="11"/>
      <c r="R489" s="11"/>
      <c r="S489" s="11"/>
      <c r="U489" s="11"/>
      <c r="AD489" s="11"/>
      <c r="AE489" s="11"/>
      <c r="AF489" s="11"/>
      <c r="AP489" s="15"/>
    </row>
    <row r="490" spans="17:42" s="9" customFormat="1" ht="15.75">
      <c r="Q490" s="11"/>
      <c r="R490" s="11"/>
      <c r="S490" s="11"/>
      <c r="U490" s="11"/>
      <c r="AD490" s="11"/>
      <c r="AE490" s="11"/>
      <c r="AF490" s="11"/>
      <c r="AP490" s="15"/>
    </row>
    <row r="491" spans="17:42" s="9" customFormat="1" ht="15.75">
      <c r="Q491" s="11"/>
      <c r="R491" s="11"/>
      <c r="S491" s="11"/>
      <c r="U491" s="11"/>
      <c r="AD491" s="11"/>
      <c r="AE491" s="11"/>
      <c r="AF491" s="11"/>
      <c r="AP491" s="15"/>
    </row>
    <row r="492" spans="17:42" s="9" customFormat="1" ht="15.75">
      <c r="Q492" s="11"/>
      <c r="R492" s="11"/>
      <c r="S492" s="11"/>
      <c r="U492" s="11"/>
      <c r="AD492" s="11"/>
      <c r="AE492" s="11"/>
      <c r="AF492" s="11"/>
      <c r="AP492" s="15"/>
    </row>
    <row r="493" spans="17:42" s="9" customFormat="1" ht="15.75">
      <c r="Q493" s="11"/>
      <c r="R493" s="11"/>
      <c r="S493" s="11"/>
      <c r="U493" s="11"/>
      <c r="AD493" s="11"/>
      <c r="AE493" s="11"/>
      <c r="AF493" s="11"/>
      <c r="AP493" s="15"/>
    </row>
    <row r="494" spans="17:42" s="9" customFormat="1" ht="15.75">
      <c r="Q494" s="11"/>
      <c r="R494" s="11"/>
      <c r="S494" s="11"/>
      <c r="U494" s="11"/>
      <c r="AD494" s="11"/>
      <c r="AE494" s="11"/>
      <c r="AF494" s="11"/>
      <c r="AP494" s="15"/>
    </row>
    <row r="495" spans="17:42" s="9" customFormat="1" ht="15.75">
      <c r="Q495" s="11"/>
      <c r="R495" s="11"/>
      <c r="S495" s="11"/>
      <c r="U495" s="11"/>
      <c r="AD495" s="11"/>
      <c r="AE495" s="11"/>
      <c r="AF495" s="11"/>
      <c r="AP495" s="15"/>
    </row>
    <row r="496" spans="17:42" s="9" customFormat="1" ht="15.75">
      <c r="Q496" s="11"/>
      <c r="R496" s="11"/>
      <c r="S496" s="11"/>
      <c r="U496" s="11"/>
      <c r="AD496" s="11"/>
      <c r="AE496" s="11"/>
      <c r="AF496" s="11"/>
      <c r="AP496" s="15"/>
    </row>
    <row r="497" spans="17:42" s="9" customFormat="1" ht="15.75">
      <c r="Q497" s="11"/>
      <c r="R497" s="11"/>
      <c r="S497" s="11"/>
      <c r="U497" s="11"/>
      <c r="AD497" s="11"/>
      <c r="AE497" s="11"/>
      <c r="AF497" s="11"/>
      <c r="AP497" s="15"/>
    </row>
    <row r="498" spans="17:42" s="9" customFormat="1" ht="15.75">
      <c r="Q498" s="11"/>
      <c r="R498" s="11"/>
      <c r="S498" s="11"/>
      <c r="U498" s="11"/>
      <c r="AD498" s="11"/>
      <c r="AE498" s="11"/>
      <c r="AF498" s="11"/>
      <c r="AP498" s="15"/>
    </row>
    <row r="499" spans="17:42" s="9" customFormat="1" ht="15.75">
      <c r="Q499" s="11"/>
      <c r="R499" s="11"/>
      <c r="S499" s="11"/>
      <c r="U499" s="11"/>
      <c r="AD499" s="11"/>
      <c r="AE499" s="11"/>
      <c r="AF499" s="11"/>
      <c r="AP499" s="15"/>
    </row>
    <row r="500" spans="17:42" s="9" customFormat="1" ht="15.75">
      <c r="Q500" s="11"/>
      <c r="R500" s="11"/>
      <c r="S500" s="11"/>
      <c r="U500" s="11"/>
      <c r="AD500" s="11"/>
      <c r="AE500" s="11"/>
      <c r="AF500" s="11"/>
      <c r="AP500" s="15"/>
    </row>
    <row r="501" spans="17:42" s="9" customFormat="1" ht="15.75">
      <c r="Q501" s="11"/>
      <c r="R501" s="11"/>
      <c r="S501" s="11"/>
      <c r="U501" s="11"/>
      <c r="AD501" s="11"/>
      <c r="AE501" s="11"/>
      <c r="AF501" s="11"/>
      <c r="AP501" s="15"/>
    </row>
    <row r="502" spans="17:42" s="9" customFormat="1" ht="15.75">
      <c r="Q502" s="11"/>
      <c r="R502" s="11"/>
      <c r="S502" s="11"/>
      <c r="U502" s="11"/>
      <c r="AD502" s="11"/>
      <c r="AE502" s="11"/>
      <c r="AF502" s="11"/>
      <c r="AP502" s="15"/>
    </row>
    <row r="503" spans="17:42" s="9" customFormat="1" ht="15.75">
      <c r="Q503" s="11"/>
      <c r="R503" s="11"/>
      <c r="S503" s="11"/>
      <c r="U503" s="11"/>
      <c r="AD503" s="11"/>
      <c r="AE503" s="11"/>
      <c r="AF503" s="11"/>
      <c r="AP503" s="15"/>
    </row>
    <row r="504" spans="17:42" s="9" customFormat="1" ht="15.75">
      <c r="Q504" s="11"/>
      <c r="R504" s="11"/>
      <c r="S504" s="11"/>
      <c r="U504" s="11"/>
      <c r="AD504" s="11"/>
      <c r="AE504" s="11"/>
      <c r="AF504" s="11"/>
      <c r="AP504" s="15"/>
    </row>
    <row r="505" spans="17:42" s="9" customFormat="1" ht="15.75">
      <c r="Q505" s="11"/>
      <c r="R505" s="11"/>
      <c r="S505" s="11"/>
      <c r="U505" s="11"/>
      <c r="AD505" s="11"/>
      <c r="AE505" s="11"/>
      <c r="AF505" s="11"/>
      <c r="AP505" s="15"/>
    </row>
    <row r="506" spans="17:42" s="9" customFormat="1" ht="15.75">
      <c r="Q506" s="11"/>
      <c r="R506" s="11"/>
      <c r="S506" s="11"/>
      <c r="U506" s="11"/>
      <c r="AD506" s="11"/>
      <c r="AE506" s="11"/>
      <c r="AF506" s="11"/>
      <c r="AP506" s="15"/>
    </row>
    <row r="507" spans="17:42" s="9" customFormat="1" ht="15.75">
      <c r="Q507" s="11"/>
      <c r="R507" s="11"/>
      <c r="S507" s="11"/>
      <c r="U507" s="11"/>
      <c r="AD507" s="11"/>
      <c r="AE507" s="11"/>
      <c r="AF507" s="11"/>
      <c r="AP507" s="15"/>
    </row>
    <row r="508" spans="17:42" s="9" customFormat="1" ht="15.75">
      <c r="Q508" s="11"/>
      <c r="R508" s="11"/>
      <c r="S508" s="11"/>
      <c r="U508" s="11"/>
      <c r="AD508" s="11"/>
      <c r="AE508" s="11"/>
      <c r="AF508" s="11"/>
      <c r="AP508" s="15"/>
    </row>
    <row r="509" spans="17:42" s="9" customFormat="1" ht="15.75">
      <c r="Q509" s="11"/>
      <c r="R509" s="11"/>
      <c r="S509" s="11"/>
      <c r="U509" s="11"/>
      <c r="AD509" s="11"/>
      <c r="AE509" s="11"/>
      <c r="AF509" s="11"/>
      <c r="AP509" s="15"/>
    </row>
    <row r="510" spans="17:42" s="9" customFormat="1" ht="15.75">
      <c r="Q510" s="11"/>
      <c r="R510" s="11"/>
      <c r="S510" s="11"/>
      <c r="U510" s="11"/>
      <c r="AD510" s="11"/>
      <c r="AE510" s="11"/>
      <c r="AF510" s="11"/>
      <c r="AP510" s="15"/>
    </row>
    <row r="511" spans="17:42" s="9" customFormat="1" ht="15.75">
      <c r="Q511" s="11"/>
      <c r="R511" s="11"/>
      <c r="S511" s="11"/>
      <c r="U511" s="11"/>
      <c r="AD511" s="11"/>
      <c r="AE511" s="11"/>
      <c r="AF511" s="11"/>
      <c r="AP511" s="15"/>
    </row>
    <row r="512" spans="17:42" s="9" customFormat="1" ht="15.75">
      <c r="Q512" s="11"/>
      <c r="R512" s="11"/>
      <c r="S512" s="11"/>
      <c r="U512" s="11"/>
      <c r="AD512" s="11"/>
      <c r="AE512" s="11"/>
      <c r="AF512" s="11"/>
      <c r="AP512" s="15"/>
    </row>
    <row r="513" spans="17:42" s="9" customFormat="1" ht="15.75">
      <c r="Q513" s="11"/>
      <c r="R513" s="11"/>
      <c r="S513" s="11"/>
      <c r="U513" s="11"/>
      <c r="AD513" s="11"/>
      <c r="AE513" s="11"/>
      <c r="AF513" s="11"/>
      <c r="AP513" s="15"/>
    </row>
    <row r="514" spans="17:42" s="9" customFormat="1" ht="15.75">
      <c r="Q514" s="11"/>
      <c r="R514" s="11"/>
      <c r="S514" s="11"/>
      <c r="U514" s="11"/>
      <c r="AD514" s="11"/>
      <c r="AE514" s="11"/>
      <c r="AF514" s="11"/>
      <c r="AP514" s="15"/>
    </row>
    <row r="515" spans="17:42" s="9" customFormat="1" ht="15.75">
      <c r="Q515" s="11"/>
      <c r="R515" s="11"/>
      <c r="S515" s="11"/>
      <c r="U515" s="11"/>
      <c r="AD515" s="11"/>
      <c r="AE515" s="11"/>
      <c r="AF515" s="11"/>
      <c r="AP515" s="15"/>
    </row>
    <row r="516" spans="17:42" s="9" customFormat="1" ht="15.75">
      <c r="Q516" s="11"/>
      <c r="R516" s="11"/>
      <c r="S516" s="11"/>
      <c r="U516" s="11"/>
      <c r="AD516" s="11"/>
      <c r="AE516" s="11"/>
      <c r="AF516" s="11"/>
      <c r="AP516" s="15"/>
    </row>
    <row r="517" spans="17:42" s="9" customFormat="1" ht="15.75">
      <c r="Q517" s="11"/>
      <c r="R517" s="11"/>
      <c r="S517" s="11"/>
      <c r="U517" s="11"/>
      <c r="AD517" s="11"/>
      <c r="AE517" s="11"/>
      <c r="AF517" s="11"/>
      <c r="AP517" s="15"/>
    </row>
    <row r="518" spans="17:42" s="9" customFormat="1" ht="15.75">
      <c r="Q518" s="11"/>
      <c r="R518" s="11"/>
      <c r="S518" s="11"/>
      <c r="U518" s="11"/>
      <c r="AD518" s="11"/>
      <c r="AE518" s="11"/>
      <c r="AF518" s="11"/>
      <c r="AP518" s="15"/>
    </row>
    <row r="519" spans="17:42" s="9" customFormat="1" ht="15.75">
      <c r="Q519" s="11"/>
      <c r="R519" s="11"/>
      <c r="S519" s="11"/>
      <c r="U519" s="11"/>
      <c r="AD519" s="11"/>
      <c r="AE519" s="11"/>
      <c r="AF519" s="11"/>
      <c r="AP519" s="15"/>
    </row>
    <row r="520" spans="17:42" s="9" customFormat="1" ht="15.75">
      <c r="Q520" s="11"/>
      <c r="R520" s="11"/>
      <c r="S520" s="11"/>
      <c r="U520" s="11"/>
      <c r="AD520" s="11"/>
      <c r="AE520" s="11"/>
      <c r="AF520" s="11"/>
      <c r="AP520" s="15"/>
    </row>
    <row r="521" spans="17:42" s="9" customFormat="1" ht="15.75">
      <c r="Q521" s="11"/>
      <c r="R521" s="11"/>
      <c r="S521" s="11"/>
      <c r="U521" s="11"/>
      <c r="AD521" s="11"/>
      <c r="AE521" s="11"/>
      <c r="AF521" s="11"/>
      <c r="AP521" s="15"/>
    </row>
    <row r="522" spans="17:42" s="9" customFormat="1" ht="15.75">
      <c r="Q522" s="11"/>
      <c r="R522" s="11"/>
      <c r="S522" s="11"/>
      <c r="U522" s="11"/>
      <c r="AD522" s="11"/>
      <c r="AE522" s="11"/>
      <c r="AF522" s="11"/>
      <c r="AP522" s="15"/>
    </row>
    <row r="523" spans="17:42" s="9" customFormat="1" ht="15.75">
      <c r="Q523" s="11"/>
      <c r="R523" s="11"/>
      <c r="S523" s="11"/>
      <c r="U523" s="11"/>
      <c r="AD523" s="11"/>
      <c r="AE523" s="11"/>
      <c r="AF523" s="11"/>
      <c r="AP523" s="15"/>
    </row>
    <row r="524" spans="17:42" s="9" customFormat="1" ht="15.75">
      <c r="Q524" s="11"/>
      <c r="R524" s="11"/>
      <c r="S524" s="11"/>
      <c r="U524" s="11"/>
      <c r="AD524" s="11"/>
      <c r="AE524" s="11"/>
      <c r="AF524" s="11"/>
      <c r="AP524" s="15"/>
    </row>
    <row r="525" spans="17:42" s="9" customFormat="1" ht="15.75">
      <c r="Q525" s="11"/>
      <c r="R525" s="11"/>
      <c r="S525" s="11"/>
      <c r="U525" s="11"/>
      <c r="AD525" s="11"/>
      <c r="AE525" s="11"/>
      <c r="AF525" s="11"/>
      <c r="AP525" s="15"/>
    </row>
    <row r="526" spans="17:42" s="9" customFormat="1" ht="15.75">
      <c r="Q526" s="11"/>
      <c r="R526" s="11"/>
      <c r="S526" s="11"/>
      <c r="U526" s="11"/>
      <c r="AD526" s="11"/>
      <c r="AE526" s="11"/>
      <c r="AF526" s="11"/>
      <c r="AP526" s="15"/>
    </row>
    <row r="527" spans="17:42" s="9" customFormat="1" ht="15.75">
      <c r="Q527" s="11"/>
      <c r="R527" s="11"/>
      <c r="S527" s="11"/>
      <c r="U527" s="11"/>
      <c r="AD527" s="11"/>
      <c r="AE527" s="11"/>
      <c r="AF527" s="11"/>
      <c r="AP527" s="15"/>
    </row>
    <row r="528" spans="17:42" s="9" customFormat="1" ht="15.75">
      <c r="Q528" s="11"/>
      <c r="R528" s="11"/>
      <c r="S528" s="11"/>
      <c r="U528" s="11"/>
      <c r="AD528" s="11"/>
      <c r="AE528" s="11"/>
      <c r="AF528" s="11"/>
      <c r="AP528" s="15"/>
    </row>
    <row r="529" spans="17:42" s="9" customFormat="1" ht="15.75">
      <c r="Q529" s="11"/>
      <c r="R529" s="11"/>
      <c r="S529" s="11"/>
      <c r="U529" s="11"/>
      <c r="AD529" s="11"/>
      <c r="AE529" s="11"/>
      <c r="AF529" s="11"/>
      <c r="AP529" s="15"/>
    </row>
    <row r="530" spans="17:42" s="9" customFormat="1" ht="15.75">
      <c r="Q530" s="11"/>
      <c r="R530" s="11"/>
      <c r="S530" s="11"/>
      <c r="U530" s="11"/>
      <c r="AD530" s="11"/>
      <c r="AE530" s="11"/>
      <c r="AF530" s="11"/>
      <c r="AP530" s="15"/>
    </row>
    <row r="531" spans="17:42" s="9" customFormat="1" ht="15.75">
      <c r="Q531" s="11"/>
      <c r="R531" s="11"/>
      <c r="S531" s="11"/>
      <c r="U531" s="11"/>
      <c r="AD531" s="11"/>
      <c r="AE531" s="11"/>
      <c r="AF531" s="11"/>
      <c r="AP531" s="15"/>
    </row>
    <row r="532" spans="17:42" s="9" customFormat="1" ht="15.75">
      <c r="Q532" s="11"/>
      <c r="R532" s="11"/>
      <c r="S532" s="11"/>
      <c r="U532" s="11"/>
      <c r="AD532" s="11"/>
      <c r="AE532" s="11"/>
      <c r="AF532" s="11"/>
      <c r="AP532" s="15"/>
    </row>
    <row r="533" spans="17:42" s="9" customFormat="1" ht="15.75">
      <c r="Q533" s="11"/>
      <c r="R533" s="11"/>
      <c r="S533" s="11"/>
      <c r="U533" s="11"/>
      <c r="AD533" s="11"/>
      <c r="AE533" s="11"/>
      <c r="AF533" s="11"/>
      <c r="AP533" s="15"/>
    </row>
    <row r="534" spans="17:42" s="9" customFormat="1" ht="15.75">
      <c r="Q534" s="11"/>
      <c r="R534" s="11"/>
      <c r="S534" s="11"/>
      <c r="U534" s="11"/>
      <c r="AD534" s="11"/>
      <c r="AE534" s="11"/>
      <c r="AF534" s="11"/>
      <c r="AP534" s="15"/>
    </row>
    <row r="535" spans="17:42" s="9" customFormat="1" ht="15.75">
      <c r="Q535" s="11"/>
      <c r="R535" s="11"/>
      <c r="S535" s="11"/>
      <c r="U535" s="11"/>
      <c r="AD535" s="11"/>
      <c r="AE535" s="11"/>
      <c r="AF535" s="11"/>
      <c r="AP535" s="15"/>
    </row>
    <row r="536" spans="17:42" s="9" customFormat="1" ht="15.75">
      <c r="Q536" s="11"/>
      <c r="R536" s="11"/>
      <c r="S536" s="11"/>
      <c r="U536" s="11"/>
      <c r="AD536" s="11"/>
      <c r="AE536" s="11"/>
      <c r="AF536" s="11"/>
      <c r="AP536" s="15"/>
    </row>
    <row r="537" spans="17:42" s="9" customFormat="1" ht="15.75">
      <c r="Q537" s="11"/>
      <c r="R537" s="11"/>
      <c r="S537" s="11"/>
      <c r="U537" s="11"/>
      <c r="AD537" s="11"/>
      <c r="AE537" s="11"/>
      <c r="AF537" s="11"/>
      <c r="AP537" s="15"/>
    </row>
    <row r="538" spans="17:42" s="9" customFormat="1" ht="15.75">
      <c r="Q538" s="11"/>
      <c r="R538" s="11"/>
      <c r="S538" s="11"/>
      <c r="U538" s="11"/>
      <c r="AD538" s="11"/>
      <c r="AE538" s="11"/>
      <c r="AF538" s="11"/>
      <c r="AP538" s="15"/>
    </row>
    <row r="539" spans="17:42" s="9" customFormat="1" ht="15.75">
      <c r="Q539" s="11"/>
      <c r="R539" s="11"/>
      <c r="S539" s="11"/>
      <c r="U539" s="11"/>
      <c r="AD539" s="11"/>
      <c r="AE539" s="11"/>
      <c r="AF539" s="11"/>
      <c r="AP539" s="15"/>
    </row>
    <row r="540" spans="17:42" s="9" customFormat="1" ht="15.75">
      <c r="Q540" s="11"/>
      <c r="R540" s="11"/>
      <c r="S540" s="11"/>
      <c r="U540" s="11"/>
      <c r="AD540" s="11"/>
      <c r="AE540" s="11"/>
      <c r="AF540" s="11"/>
      <c r="AP540" s="15"/>
    </row>
    <row r="541" spans="17:42" s="9" customFormat="1" ht="15.75">
      <c r="Q541" s="11"/>
      <c r="R541" s="11"/>
      <c r="S541" s="11"/>
      <c r="U541" s="11"/>
      <c r="AD541" s="11"/>
      <c r="AE541" s="11"/>
      <c r="AF541" s="11"/>
      <c r="AP541" s="15"/>
    </row>
    <row r="542" spans="17:42" s="9" customFormat="1" ht="15.75">
      <c r="Q542" s="11"/>
      <c r="R542" s="11"/>
      <c r="S542" s="11"/>
      <c r="U542" s="11"/>
      <c r="AD542" s="11"/>
      <c r="AE542" s="11"/>
      <c r="AF542" s="11"/>
      <c r="AP542" s="15"/>
    </row>
    <row r="543" spans="17:42" s="9" customFormat="1" ht="15.75">
      <c r="Q543" s="11"/>
      <c r="R543" s="11"/>
      <c r="S543" s="11"/>
      <c r="U543" s="11"/>
      <c r="AD543" s="11"/>
      <c r="AE543" s="11"/>
      <c r="AF543" s="11"/>
      <c r="AP543" s="15"/>
    </row>
    <row r="544" spans="17:42" s="9" customFormat="1" ht="15.75">
      <c r="Q544" s="11"/>
      <c r="R544" s="11"/>
      <c r="S544" s="11"/>
      <c r="U544" s="11"/>
      <c r="AD544" s="11"/>
      <c r="AE544" s="11"/>
      <c r="AF544" s="11"/>
      <c r="AP544" s="15"/>
    </row>
    <row r="545" spans="17:42" s="9" customFormat="1" ht="15.75">
      <c r="Q545" s="11"/>
      <c r="R545" s="11"/>
      <c r="S545" s="11"/>
      <c r="U545" s="11"/>
      <c r="AD545" s="11"/>
      <c r="AE545" s="11"/>
      <c r="AF545" s="11"/>
      <c r="AP545" s="15"/>
    </row>
    <row r="546" spans="17:42" s="9" customFormat="1" ht="15.75">
      <c r="Q546" s="11"/>
      <c r="R546" s="11"/>
      <c r="S546" s="11"/>
      <c r="U546" s="11"/>
      <c r="AD546" s="11"/>
      <c r="AE546" s="11"/>
      <c r="AF546" s="11"/>
      <c r="AP546" s="15"/>
    </row>
    <row r="547" spans="17:42" s="9" customFormat="1" ht="15.75">
      <c r="Q547" s="11"/>
      <c r="R547" s="11"/>
      <c r="S547" s="11"/>
      <c r="U547" s="11"/>
      <c r="AD547" s="11"/>
      <c r="AE547" s="11"/>
      <c r="AF547" s="11"/>
      <c r="AP547" s="15"/>
    </row>
    <row r="548" spans="17:42" s="9" customFormat="1" ht="15.75">
      <c r="Q548" s="11"/>
      <c r="R548" s="11"/>
      <c r="S548" s="11"/>
      <c r="U548" s="11"/>
      <c r="AD548" s="11"/>
      <c r="AE548" s="11"/>
      <c r="AF548" s="11"/>
      <c r="AP548" s="15"/>
    </row>
    <row r="549" spans="17:42" s="9" customFormat="1" ht="15.75">
      <c r="Q549" s="11"/>
      <c r="R549" s="11"/>
      <c r="S549" s="11"/>
      <c r="U549" s="11"/>
      <c r="AD549" s="11"/>
      <c r="AE549" s="11"/>
      <c r="AF549" s="11"/>
      <c r="AP549" s="15"/>
    </row>
    <row r="550" spans="17:42" s="9" customFormat="1" ht="15.75">
      <c r="Q550" s="11"/>
      <c r="R550" s="11"/>
      <c r="S550" s="11"/>
      <c r="U550" s="11"/>
      <c r="AD550" s="11"/>
      <c r="AE550" s="11"/>
      <c r="AF550" s="11"/>
      <c r="AP550" s="15"/>
    </row>
    <row r="551" spans="17:42" s="9" customFormat="1" ht="15.75">
      <c r="Q551" s="11"/>
      <c r="R551" s="11"/>
      <c r="S551" s="11"/>
      <c r="U551" s="11"/>
      <c r="AD551" s="11"/>
      <c r="AE551" s="11"/>
      <c r="AF551" s="11"/>
      <c r="AP551" s="15"/>
    </row>
    <row r="552" spans="17:42" s="9" customFormat="1" ht="15.75">
      <c r="Q552" s="11"/>
      <c r="R552" s="11"/>
      <c r="S552" s="11"/>
      <c r="U552" s="11"/>
      <c r="AD552" s="11"/>
      <c r="AE552" s="11"/>
      <c r="AF552" s="11"/>
      <c r="AP552" s="15"/>
    </row>
    <row r="553" spans="17:42" s="9" customFormat="1" ht="15.75">
      <c r="Q553" s="11"/>
      <c r="R553" s="11"/>
      <c r="S553" s="11"/>
      <c r="U553" s="11"/>
      <c r="AD553" s="11"/>
      <c r="AE553" s="11"/>
      <c r="AF553" s="11"/>
      <c r="AP553" s="15"/>
    </row>
    <row r="554" spans="17:42" s="9" customFormat="1" ht="15.75">
      <c r="Q554" s="11"/>
      <c r="R554" s="11"/>
      <c r="S554" s="11"/>
      <c r="U554" s="11"/>
      <c r="AD554" s="11"/>
      <c r="AE554" s="11"/>
      <c r="AF554" s="11"/>
      <c r="AP554" s="15"/>
    </row>
    <row r="555" spans="17:42" s="9" customFormat="1" ht="15.75">
      <c r="Q555" s="11"/>
      <c r="R555" s="11"/>
      <c r="S555" s="11"/>
      <c r="U555" s="11"/>
      <c r="AD555" s="11"/>
      <c r="AE555" s="11"/>
      <c r="AF555" s="11"/>
      <c r="AP555" s="15"/>
    </row>
    <row r="556" spans="17:42" s="9" customFormat="1" ht="15.75">
      <c r="Q556" s="11"/>
      <c r="R556" s="11"/>
      <c r="S556" s="11"/>
      <c r="U556" s="11"/>
      <c r="AD556" s="11"/>
      <c r="AE556" s="11"/>
      <c r="AF556" s="11"/>
      <c r="AP556" s="15"/>
    </row>
    <row r="557" spans="17:42" s="9" customFormat="1" ht="15.75">
      <c r="Q557" s="11"/>
      <c r="R557" s="11"/>
      <c r="S557" s="11"/>
      <c r="U557" s="11"/>
      <c r="AD557" s="11"/>
      <c r="AE557" s="11"/>
      <c r="AF557" s="11"/>
      <c r="AP557" s="15"/>
    </row>
    <row r="558" spans="17:42" s="9" customFormat="1" ht="15.75">
      <c r="Q558" s="11"/>
      <c r="R558" s="11"/>
      <c r="S558" s="11"/>
      <c r="U558" s="11"/>
      <c r="AD558" s="11"/>
      <c r="AE558" s="11"/>
      <c r="AF558" s="11"/>
      <c r="AP558" s="15"/>
    </row>
    <row r="559" spans="17:42" s="9" customFormat="1" ht="15.75">
      <c r="Q559" s="11"/>
      <c r="R559" s="11"/>
      <c r="S559" s="11"/>
      <c r="U559" s="11"/>
      <c r="AD559" s="11"/>
      <c r="AE559" s="11"/>
      <c r="AF559" s="11"/>
      <c r="AP559" s="15"/>
    </row>
    <row r="560" spans="17:42" s="9" customFormat="1" ht="15.75">
      <c r="Q560" s="11"/>
      <c r="R560" s="11"/>
      <c r="S560" s="11"/>
      <c r="U560" s="11"/>
      <c r="AD560" s="11"/>
      <c r="AE560" s="11"/>
      <c r="AF560" s="11"/>
      <c r="AP560" s="15"/>
    </row>
    <row r="561" spans="17:42" s="9" customFormat="1" ht="15.75">
      <c r="Q561" s="11"/>
      <c r="R561" s="11"/>
      <c r="S561" s="11"/>
      <c r="U561" s="11"/>
      <c r="AD561" s="11"/>
      <c r="AE561" s="11"/>
      <c r="AF561" s="11"/>
      <c r="AP561" s="15"/>
    </row>
    <row r="562" spans="17:42" s="9" customFormat="1" ht="15.75">
      <c r="Q562" s="11"/>
      <c r="R562" s="11"/>
      <c r="S562" s="11"/>
      <c r="U562" s="11"/>
      <c r="AD562" s="11"/>
      <c r="AE562" s="11"/>
      <c r="AF562" s="11"/>
      <c r="AP562" s="15"/>
    </row>
    <row r="563" spans="17:42" s="9" customFormat="1" ht="15.75">
      <c r="Q563" s="11"/>
      <c r="R563" s="11"/>
      <c r="S563" s="11"/>
      <c r="U563" s="11"/>
      <c r="AD563" s="11"/>
      <c r="AE563" s="11"/>
      <c r="AF563" s="11"/>
      <c r="AP563" s="15"/>
    </row>
    <row r="564" spans="17:42" s="9" customFormat="1" ht="15.75">
      <c r="Q564" s="11"/>
      <c r="R564" s="11"/>
      <c r="S564" s="11"/>
      <c r="U564" s="11"/>
      <c r="AD564" s="11"/>
      <c r="AE564" s="11"/>
      <c r="AF564" s="11"/>
      <c r="AP564" s="15"/>
    </row>
    <row r="565" spans="17:42" s="9" customFormat="1" ht="15.75">
      <c r="Q565" s="11"/>
      <c r="R565" s="11"/>
      <c r="S565" s="11"/>
      <c r="U565" s="11"/>
      <c r="AD565" s="11"/>
      <c r="AE565" s="11"/>
      <c r="AF565" s="11"/>
      <c r="AP565" s="15"/>
    </row>
    <row r="566" spans="17:42" s="9" customFormat="1" ht="15.75">
      <c r="Q566" s="11"/>
      <c r="R566" s="11"/>
      <c r="S566" s="11"/>
      <c r="U566" s="11"/>
      <c r="AD566" s="11"/>
      <c r="AE566" s="11"/>
      <c r="AF566" s="11"/>
      <c r="AP566" s="15"/>
    </row>
    <row r="567" spans="17:42" s="9" customFormat="1" ht="15.75">
      <c r="Q567" s="11"/>
      <c r="R567" s="11"/>
      <c r="S567" s="11"/>
      <c r="U567" s="11"/>
      <c r="AD567" s="11"/>
      <c r="AE567" s="11"/>
      <c r="AF567" s="11"/>
      <c r="AP567" s="15"/>
    </row>
    <row r="568" spans="17:42" s="9" customFormat="1" ht="15.75">
      <c r="Q568" s="11"/>
      <c r="R568" s="11"/>
      <c r="S568" s="11"/>
      <c r="U568" s="11"/>
      <c r="AD568" s="11"/>
      <c r="AE568" s="11"/>
      <c r="AF568" s="11"/>
      <c r="AP568" s="15"/>
    </row>
    <row r="569" spans="17:42" s="9" customFormat="1" ht="15.75">
      <c r="Q569" s="11"/>
      <c r="R569" s="11"/>
      <c r="S569" s="11"/>
      <c r="U569" s="11"/>
      <c r="AD569" s="11"/>
      <c r="AE569" s="11"/>
      <c r="AF569" s="11"/>
      <c r="AP569" s="15"/>
    </row>
    <row r="570" spans="17:42" s="9" customFormat="1" ht="15.75">
      <c r="Q570" s="11"/>
      <c r="R570" s="11"/>
      <c r="S570" s="11"/>
      <c r="U570" s="11"/>
      <c r="AD570" s="11"/>
      <c r="AE570" s="11"/>
      <c r="AF570" s="11"/>
      <c r="AP570" s="15"/>
    </row>
    <row r="571" spans="17:42" s="9" customFormat="1" ht="15.75">
      <c r="Q571" s="11"/>
      <c r="R571" s="11"/>
      <c r="S571" s="11"/>
      <c r="U571" s="11"/>
      <c r="AD571" s="11"/>
      <c r="AE571" s="11"/>
      <c r="AF571" s="11"/>
      <c r="AP571" s="15"/>
    </row>
    <row r="572" spans="17:42" s="9" customFormat="1" ht="15.75">
      <c r="Q572" s="11"/>
      <c r="R572" s="11"/>
      <c r="S572" s="11"/>
      <c r="U572" s="11"/>
      <c r="AD572" s="11"/>
      <c r="AE572" s="11"/>
      <c r="AF572" s="11"/>
      <c r="AP572" s="15"/>
    </row>
    <row r="573" spans="17:42" s="9" customFormat="1" ht="15.75">
      <c r="Q573" s="11"/>
      <c r="R573" s="11"/>
      <c r="S573" s="11"/>
      <c r="U573" s="11"/>
      <c r="AD573" s="11"/>
      <c r="AE573" s="11"/>
      <c r="AF573" s="11"/>
      <c r="AP573" s="15"/>
    </row>
    <row r="574" spans="17:42" s="9" customFormat="1" ht="15.75">
      <c r="Q574" s="11"/>
      <c r="R574" s="11"/>
      <c r="S574" s="11"/>
      <c r="U574" s="11"/>
      <c r="AD574" s="11"/>
      <c r="AE574" s="11"/>
      <c r="AF574" s="11"/>
      <c r="AP574" s="15"/>
    </row>
    <row r="575" spans="17:42" s="9" customFormat="1" ht="15.75">
      <c r="Q575" s="11"/>
      <c r="R575" s="11"/>
      <c r="S575" s="11"/>
      <c r="U575" s="11"/>
      <c r="AD575" s="11"/>
      <c r="AE575" s="11"/>
      <c r="AF575" s="11"/>
      <c r="AP575" s="15"/>
    </row>
    <row r="576" spans="17:42" s="9" customFormat="1" ht="15.75">
      <c r="Q576" s="11"/>
      <c r="R576" s="11"/>
      <c r="S576" s="11"/>
      <c r="U576" s="11"/>
      <c r="AD576" s="11"/>
      <c r="AE576" s="11"/>
      <c r="AF576" s="11"/>
      <c r="AP576" s="15"/>
    </row>
    <row r="577" spans="17:42" s="9" customFormat="1" ht="15.75">
      <c r="Q577" s="11"/>
      <c r="R577" s="11"/>
      <c r="S577" s="11"/>
      <c r="U577" s="11"/>
      <c r="AD577" s="11"/>
      <c r="AE577" s="11"/>
      <c r="AF577" s="11"/>
      <c r="AP577" s="15"/>
    </row>
    <row r="578" spans="17:42" s="9" customFormat="1" ht="15.75">
      <c r="Q578" s="11"/>
      <c r="R578" s="11"/>
      <c r="S578" s="11"/>
      <c r="U578" s="11"/>
      <c r="AD578" s="11"/>
      <c r="AE578" s="11"/>
      <c r="AF578" s="11"/>
      <c r="AP578" s="15"/>
    </row>
    <row r="579" spans="17:42" s="9" customFormat="1" ht="15.75">
      <c r="Q579" s="11"/>
      <c r="R579" s="11"/>
      <c r="S579" s="11"/>
      <c r="U579" s="11"/>
      <c r="AD579" s="11"/>
      <c r="AE579" s="11"/>
      <c r="AF579" s="11"/>
      <c r="AP579" s="15"/>
    </row>
    <row r="580" spans="17:42" s="9" customFormat="1" ht="15.75">
      <c r="Q580" s="11"/>
      <c r="R580" s="11"/>
      <c r="S580" s="11"/>
      <c r="U580" s="11"/>
      <c r="AD580" s="11"/>
      <c r="AE580" s="11"/>
      <c r="AF580" s="11"/>
      <c r="AP580" s="15"/>
    </row>
    <row r="581" spans="17:42" s="9" customFormat="1" ht="15.75">
      <c r="Q581" s="11"/>
      <c r="R581" s="11"/>
      <c r="S581" s="11"/>
      <c r="U581" s="11"/>
      <c r="AD581" s="11"/>
      <c r="AE581" s="11"/>
      <c r="AF581" s="11"/>
      <c r="AP581" s="15"/>
    </row>
    <row r="582" spans="17:42" s="9" customFormat="1" ht="15.75">
      <c r="Q582" s="11"/>
      <c r="R582" s="11"/>
      <c r="S582" s="11"/>
      <c r="U582" s="11"/>
      <c r="AD582" s="11"/>
      <c r="AE582" s="11"/>
      <c r="AF582" s="11"/>
      <c r="AP582" s="15"/>
    </row>
    <row r="583" spans="17:42" s="9" customFormat="1" ht="15.75">
      <c r="Q583" s="11"/>
      <c r="R583" s="11"/>
      <c r="S583" s="11"/>
      <c r="U583" s="11"/>
      <c r="AD583" s="11"/>
      <c r="AE583" s="11"/>
      <c r="AF583" s="11"/>
      <c r="AP583" s="15"/>
    </row>
    <row r="584" spans="17:42" s="9" customFormat="1" ht="15.75">
      <c r="Q584" s="11"/>
      <c r="R584" s="11"/>
      <c r="S584" s="11"/>
      <c r="U584" s="11"/>
      <c r="AD584" s="11"/>
      <c r="AE584" s="11"/>
      <c r="AF584" s="11"/>
      <c r="AP584" s="15"/>
    </row>
    <row r="585" spans="17:42" s="9" customFormat="1" ht="15.75">
      <c r="Q585" s="11"/>
      <c r="R585" s="11"/>
      <c r="S585" s="11"/>
      <c r="U585" s="11"/>
      <c r="AD585" s="11"/>
      <c r="AE585" s="11"/>
      <c r="AF585" s="11"/>
      <c r="AP585" s="15"/>
    </row>
    <row r="586" spans="17:42" s="9" customFormat="1" ht="15.75">
      <c r="Q586" s="11"/>
      <c r="R586" s="11"/>
      <c r="S586" s="11"/>
      <c r="U586" s="11"/>
      <c r="AD586" s="11"/>
      <c r="AE586" s="11"/>
      <c r="AF586" s="11"/>
      <c r="AP586" s="15"/>
    </row>
    <row r="587" spans="17:42" s="9" customFormat="1" ht="15.75">
      <c r="Q587" s="11"/>
      <c r="R587" s="11"/>
      <c r="S587" s="11"/>
      <c r="U587" s="11"/>
      <c r="AD587" s="11"/>
      <c r="AE587" s="11"/>
      <c r="AF587" s="11"/>
      <c r="AP587" s="15"/>
    </row>
    <row r="588" spans="17:42" s="9" customFormat="1" ht="15.75">
      <c r="Q588" s="11"/>
      <c r="R588" s="11"/>
      <c r="S588" s="11"/>
      <c r="U588" s="11"/>
      <c r="AD588" s="11"/>
      <c r="AE588" s="11"/>
      <c r="AF588" s="11"/>
      <c r="AP588" s="15"/>
    </row>
    <row r="589" spans="17:42" s="9" customFormat="1" ht="15.75">
      <c r="Q589" s="11"/>
      <c r="R589" s="11"/>
      <c r="S589" s="11"/>
      <c r="U589" s="11"/>
      <c r="AD589" s="11"/>
      <c r="AE589" s="11"/>
      <c r="AF589" s="11"/>
      <c r="AP589" s="15"/>
    </row>
    <row r="590" spans="17:42" s="9" customFormat="1" ht="15.75">
      <c r="Q590" s="11"/>
      <c r="R590" s="11"/>
      <c r="S590" s="11"/>
      <c r="U590" s="11"/>
      <c r="AD590" s="11"/>
      <c r="AE590" s="11"/>
      <c r="AF590" s="11"/>
      <c r="AP590" s="15"/>
    </row>
    <row r="591" spans="17:42" s="9" customFormat="1" ht="15.75">
      <c r="Q591" s="11"/>
      <c r="R591" s="11"/>
      <c r="S591" s="11"/>
      <c r="U591" s="11"/>
      <c r="AD591" s="11"/>
      <c r="AE591" s="11"/>
      <c r="AF591" s="11"/>
      <c r="AP591" s="15"/>
    </row>
    <row r="592" spans="17:42" s="9" customFormat="1" ht="15.75">
      <c r="Q592" s="11"/>
      <c r="R592" s="11"/>
      <c r="S592" s="11"/>
      <c r="U592" s="11"/>
      <c r="AD592" s="11"/>
      <c r="AE592" s="11"/>
      <c r="AF592" s="11"/>
      <c r="AP592" s="15"/>
    </row>
    <row r="593" spans="17:42" s="9" customFormat="1" ht="15.75">
      <c r="Q593" s="11"/>
      <c r="R593" s="11"/>
      <c r="S593" s="11"/>
      <c r="U593" s="11"/>
      <c r="AD593" s="11"/>
      <c r="AE593" s="11"/>
      <c r="AF593" s="11"/>
      <c r="AP593" s="15"/>
    </row>
    <row r="594" spans="17:42" s="9" customFormat="1" ht="15.75">
      <c r="Q594" s="11"/>
      <c r="R594" s="11"/>
      <c r="S594" s="11"/>
      <c r="U594" s="11"/>
      <c r="AD594" s="11"/>
      <c r="AE594" s="11"/>
      <c r="AF594" s="11"/>
      <c r="AP594" s="15"/>
    </row>
    <row r="595" spans="17:42" s="9" customFormat="1" ht="15.75">
      <c r="Q595" s="11"/>
      <c r="R595" s="11"/>
      <c r="S595" s="11"/>
      <c r="U595" s="11"/>
      <c r="AD595" s="11"/>
      <c r="AE595" s="11"/>
      <c r="AF595" s="11"/>
      <c r="AP595" s="15"/>
    </row>
    <row r="596" spans="17:42" s="9" customFormat="1" ht="15.75">
      <c r="Q596" s="11"/>
      <c r="R596" s="11"/>
      <c r="S596" s="11"/>
      <c r="U596" s="11"/>
      <c r="AD596" s="11"/>
      <c r="AE596" s="11"/>
      <c r="AF596" s="11"/>
      <c r="AP596" s="15"/>
    </row>
    <row r="597" spans="17:42" s="9" customFormat="1" ht="15.75">
      <c r="Q597" s="11"/>
      <c r="R597" s="11"/>
      <c r="S597" s="11"/>
      <c r="U597" s="11"/>
      <c r="AD597" s="11"/>
      <c r="AE597" s="11"/>
      <c r="AF597" s="11"/>
      <c r="AP597" s="15"/>
    </row>
    <row r="598" spans="17:42" s="9" customFormat="1" ht="15.75">
      <c r="Q598" s="11"/>
      <c r="R598" s="11"/>
      <c r="S598" s="11"/>
      <c r="U598" s="11"/>
      <c r="AD598" s="11"/>
      <c r="AE598" s="11"/>
      <c r="AF598" s="11"/>
      <c r="AP598" s="15"/>
    </row>
    <row r="599" spans="17:42" s="9" customFormat="1" ht="15.75">
      <c r="Q599" s="11"/>
      <c r="R599" s="11"/>
      <c r="S599" s="11"/>
      <c r="U599" s="11"/>
      <c r="AD599" s="11"/>
      <c r="AE599" s="11"/>
      <c r="AF599" s="11"/>
      <c r="AP599" s="15"/>
    </row>
    <row r="600" spans="17:42" s="9" customFormat="1" ht="15.75">
      <c r="Q600" s="11"/>
      <c r="R600" s="11"/>
      <c r="S600" s="11"/>
      <c r="U600" s="11"/>
      <c r="AD600" s="11"/>
      <c r="AE600" s="11"/>
      <c r="AF600" s="11"/>
      <c r="AP600" s="15"/>
    </row>
    <row r="601" spans="17:42" s="9" customFormat="1" ht="15.75">
      <c r="Q601" s="11"/>
      <c r="R601" s="11"/>
      <c r="S601" s="11"/>
      <c r="U601" s="11"/>
      <c r="AD601" s="11"/>
      <c r="AE601" s="11"/>
      <c r="AF601" s="11"/>
      <c r="AP601" s="15"/>
    </row>
    <row r="602" spans="17:42" s="9" customFormat="1" ht="15.75">
      <c r="Q602" s="11"/>
      <c r="R602" s="11"/>
      <c r="S602" s="11"/>
      <c r="U602" s="11"/>
      <c r="AD602" s="11"/>
      <c r="AE602" s="11"/>
      <c r="AF602" s="11"/>
      <c r="AP602" s="15"/>
    </row>
    <row r="603" spans="17:42" s="9" customFormat="1" ht="15.75">
      <c r="Q603" s="11"/>
      <c r="R603" s="11"/>
      <c r="S603" s="11"/>
      <c r="U603" s="11"/>
      <c r="AD603" s="11"/>
      <c r="AE603" s="11"/>
      <c r="AF603" s="11"/>
      <c r="AP603" s="15"/>
    </row>
    <row r="604" spans="17:42" s="9" customFormat="1" ht="15.75">
      <c r="Q604" s="11"/>
      <c r="R604" s="11"/>
      <c r="S604" s="11"/>
      <c r="U604" s="11"/>
      <c r="AD604" s="11"/>
      <c r="AE604" s="11"/>
      <c r="AF604" s="11"/>
      <c r="AP604" s="15"/>
    </row>
    <row r="605" spans="17:42" s="9" customFormat="1" ht="15.75">
      <c r="Q605" s="11"/>
      <c r="R605" s="11"/>
      <c r="S605" s="11"/>
      <c r="U605" s="11"/>
      <c r="AD605" s="11"/>
      <c r="AE605" s="11"/>
      <c r="AF605" s="11"/>
      <c r="AP605" s="15"/>
    </row>
    <row r="606" spans="17:42" s="9" customFormat="1" ht="15.75">
      <c r="Q606" s="11"/>
      <c r="R606" s="11"/>
      <c r="S606" s="11"/>
      <c r="U606" s="11"/>
      <c r="AD606" s="11"/>
      <c r="AE606" s="11"/>
      <c r="AF606" s="11"/>
      <c r="AP606" s="15"/>
    </row>
    <row r="607" spans="17:42" s="9" customFormat="1" ht="15.75">
      <c r="Q607" s="11"/>
      <c r="R607" s="11"/>
      <c r="S607" s="11"/>
      <c r="U607" s="11"/>
      <c r="AD607" s="11"/>
      <c r="AE607" s="11"/>
      <c r="AF607" s="11"/>
      <c r="AP607" s="15"/>
    </row>
    <row r="608" spans="17:42" s="9" customFormat="1" ht="15.75">
      <c r="Q608" s="11"/>
      <c r="R608" s="11"/>
      <c r="S608" s="11"/>
      <c r="U608" s="11"/>
      <c r="AD608" s="11"/>
      <c r="AE608" s="11"/>
      <c r="AF608" s="11"/>
      <c r="AP608" s="15"/>
    </row>
    <row r="609" spans="17:42" s="9" customFormat="1" ht="15.75">
      <c r="Q609" s="11"/>
      <c r="R609" s="11"/>
      <c r="S609" s="11"/>
      <c r="U609" s="11"/>
      <c r="AD609" s="11"/>
      <c r="AE609" s="11"/>
      <c r="AF609" s="11"/>
      <c r="AP609" s="15"/>
    </row>
    <row r="610" spans="17:42" s="9" customFormat="1" ht="15.75">
      <c r="Q610" s="11"/>
      <c r="R610" s="11"/>
      <c r="S610" s="11"/>
      <c r="U610" s="11"/>
      <c r="AD610" s="11"/>
      <c r="AE610" s="11"/>
      <c r="AF610" s="11"/>
      <c r="AP610" s="15"/>
    </row>
    <row r="611" spans="17:42" s="9" customFormat="1" ht="15.75">
      <c r="Q611" s="11"/>
      <c r="R611" s="11"/>
      <c r="S611" s="11"/>
      <c r="U611" s="11"/>
      <c r="AD611" s="11"/>
      <c r="AE611" s="11"/>
      <c r="AF611" s="11"/>
      <c r="AP611" s="15"/>
    </row>
    <row r="612" spans="17:42" s="9" customFormat="1" ht="15.75">
      <c r="Q612" s="11"/>
      <c r="R612" s="11"/>
      <c r="S612" s="11"/>
      <c r="U612" s="11"/>
      <c r="AD612" s="11"/>
      <c r="AE612" s="11"/>
      <c r="AF612" s="11"/>
      <c r="AP612" s="15"/>
    </row>
    <row r="613" spans="17:42" s="9" customFormat="1" ht="15.75">
      <c r="Q613" s="11"/>
      <c r="R613" s="11"/>
      <c r="S613" s="11"/>
      <c r="U613" s="11"/>
      <c r="AD613" s="11"/>
      <c r="AE613" s="11"/>
      <c r="AF613" s="11"/>
      <c r="AP613" s="15"/>
    </row>
    <row r="614" spans="17:42" s="9" customFormat="1" ht="15.75">
      <c r="Q614" s="11"/>
      <c r="R614" s="11"/>
      <c r="S614" s="11"/>
      <c r="U614" s="11"/>
      <c r="AD614" s="11"/>
      <c r="AE614" s="11"/>
      <c r="AF614" s="11"/>
      <c r="AP614" s="15"/>
    </row>
    <row r="615" spans="17:42" s="9" customFormat="1" ht="15.75">
      <c r="Q615" s="11"/>
      <c r="R615" s="11"/>
      <c r="S615" s="11"/>
      <c r="U615" s="11"/>
      <c r="AD615" s="11"/>
      <c r="AE615" s="11"/>
      <c r="AF615" s="11"/>
      <c r="AP615" s="15"/>
    </row>
    <row r="616" spans="17:42" s="9" customFormat="1" ht="15.75">
      <c r="Q616" s="11"/>
      <c r="R616" s="11"/>
      <c r="S616" s="11"/>
      <c r="U616" s="11"/>
      <c r="AD616" s="11"/>
      <c r="AE616" s="11"/>
      <c r="AF616" s="11"/>
      <c r="AP616" s="15"/>
    </row>
    <row r="617" spans="17:42" s="9" customFormat="1" ht="15.75">
      <c r="Q617" s="11"/>
      <c r="R617" s="11"/>
      <c r="S617" s="11"/>
      <c r="U617" s="11"/>
      <c r="AD617" s="11"/>
      <c r="AE617" s="11"/>
      <c r="AF617" s="11"/>
      <c r="AP617" s="15"/>
    </row>
    <row r="618" spans="17:42" s="9" customFormat="1" ht="15.75">
      <c r="Q618" s="11"/>
      <c r="R618" s="11"/>
      <c r="S618" s="11"/>
      <c r="U618" s="11"/>
      <c r="AD618" s="11"/>
      <c r="AE618" s="11"/>
      <c r="AF618" s="11"/>
      <c r="AP618" s="15"/>
    </row>
    <row r="619" spans="17:42" s="9" customFormat="1" ht="15.75">
      <c r="Q619" s="11"/>
      <c r="R619" s="11"/>
      <c r="S619" s="11"/>
      <c r="U619" s="11"/>
      <c r="AD619" s="11"/>
      <c r="AE619" s="11"/>
      <c r="AF619" s="11"/>
      <c r="AP619" s="15"/>
    </row>
    <row r="620" spans="17:42" s="9" customFormat="1" ht="15.75">
      <c r="Q620" s="11"/>
      <c r="R620" s="11"/>
      <c r="S620" s="11"/>
      <c r="U620" s="11"/>
      <c r="AD620" s="11"/>
      <c r="AE620" s="11"/>
      <c r="AF620" s="11"/>
      <c r="AP620" s="15"/>
    </row>
    <row r="621" spans="17:42" s="9" customFormat="1" ht="15.75">
      <c r="Q621" s="11"/>
      <c r="R621" s="11"/>
      <c r="S621" s="11"/>
      <c r="U621" s="11"/>
      <c r="AD621" s="11"/>
      <c r="AE621" s="11"/>
      <c r="AF621" s="11"/>
      <c r="AP621" s="15"/>
    </row>
    <row r="622" spans="17:42" s="9" customFormat="1" ht="15.75">
      <c r="Q622" s="11"/>
      <c r="R622" s="11"/>
      <c r="S622" s="11"/>
      <c r="U622" s="11"/>
      <c r="AD622" s="11"/>
      <c r="AE622" s="11"/>
      <c r="AF622" s="11"/>
      <c r="AP622" s="15"/>
    </row>
    <row r="623" spans="17:42" s="9" customFormat="1" ht="15.75">
      <c r="Q623" s="11"/>
      <c r="R623" s="11"/>
      <c r="S623" s="11"/>
      <c r="U623" s="11"/>
      <c r="AD623" s="11"/>
      <c r="AE623" s="11"/>
      <c r="AF623" s="11"/>
      <c r="AP623" s="15"/>
    </row>
    <row r="624" spans="17:42" s="9" customFormat="1" ht="15.75">
      <c r="Q624" s="11"/>
      <c r="R624" s="11"/>
      <c r="S624" s="11"/>
      <c r="U624" s="11"/>
      <c r="AD624" s="11"/>
      <c r="AE624" s="11"/>
      <c r="AF624" s="11"/>
      <c r="AP624" s="15"/>
    </row>
    <row r="625" spans="17:42" s="9" customFormat="1" ht="15.75">
      <c r="Q625" s="11"/>
      <c r="R625" s="11"/>
      <c r="S625" s="11"/>
      <c r="U625" s="11"/>
      <c r="AD625" s="11"/>
      <c r="AE625" s="11"/>
      <c r="AF625" s="11"/>
      <c r="AP625" s="15"/>
    </row>
    <row r="626" spans="17:42" s="9" customFormat="1" ht="15.75">
      <c r="Q626" s="11"/>
      <c r="R626" s="11"/>
      <c r="S626" s="11"/>
      <c r="U626" s="11"/>
      <c r="AD626" s="11"/>
      <c r="AE626" s="11"/>
      <c r="AF626" s="11"/>
      <c r="AP626" s="15"/>
    </row>
    <row r="627" spans="17:42" s="9" customFormat="1" ht="15.75">
      <c r="Q627" s="11"/>
      <c r="R627" s="11"/>
      <c r="S627" s="11"/>
      <c r="U627" s="11"/>
      <c r="AD627" s="11"/>
      <c r="AE627" s="11"/>
      <c r="AF627" s="11"/>
      <c r="AP627" s="15"/>
    </row>
    <row r="628" spans="17:42" s="9" customFormat="1" ht="15.75">
      <c r="Q628" s="11"/>
      <c r="R628" s="11"/>
      <c r="S628" s="11"/>
      <c r="U628" s="11"/>
      <c r="AD628" s="11"/>
      <c r="AE628" s="11"/>
      <c r="AF628" s="11"/>
      <c r="AP628" s="15"/>
    </row>
    <row r="629" spans="17:42" s="9" customFormat="1" ht="15.75">
      <c r="Q629" s="11"/>
      <c r="R629" s="11"/>
      <c r="S629" s="11"/>
      <c r="U629" s="11"/>
      <c r="AD629" s="11"/>
      <c r="AE629" s="11"/>
      <c r="AF629" s="11"/>
      <c r="AP629" s="15"/>
    </row>
    <row r="630" spans="17:42" s="9" customFormat="1" ht="15.75">
      <c r="Q630" s="11"/>
      <c r="R630" s="11"/>
      <c r="S630" s="11"/>
      <c r="U630" s="11"/>
      <c r="AD630" s="11"/>
      <c r="AE630" s="11"/>
      <c r="AF630" s="11"/>
      <c r="AP630" s="15"/>
    </row>
    <row r="631" spans="17:42" s="9" customFormat="1" ht="15.75">
      <c r="Q631" s="11"/>
      <c r="R631" s="11"/>
      <c r="S631" s="11"/>
      <c r="U631" s="11"/>
      <c r="AD631" s="11"/>
      <c r="AE631" s="11"/>
      <c r="AF631" s="11"/>
      <c r="AP631" s="15"/>
    </row>
    <row r="632" spans="17:42" s="9" customFormat="1" ht="15.75">
      <c r="Q632" s="11"/>
      <c r="R632" s="11"/>
      <c r="S632" s="11"/>
      <c r="U632" s="11"/>
      <c r="AD632" s="11"/>
      <c r="AE632" s="11"/>
      <c r="AF632" s="11"/>
      <c r="AP632" s="15"/>
    </row>
    <row r="633" spans="17:42" s="9" customFormat="1" ht="15.75">
      <c r="Q633" s="11"/>
      <c r="R633" s="11"/>
      <c r="S633" s="11"/>
      <c r="U633" s="11"/>
      <c r="AD633" s="11"/>
      <c r="AE633" s="11"/>
      <c r="AF633" s="11"/>
      <c r="AP633" s="15"/>
    </row>
    <row r="634" spans="17:42" s="9" customFormat="1" ht="15.75">
      <c r="Q634" s="11"/>
      <c r="R634" s="11"/>
      <c r="S634" s="11"/>
      <c r="U634" s="11"/>
      <c r="AD634" s="11"/>
      <c r="AE634" s="11"/>
      <c r="AF634" s="11"/>
      <c r="AP634" s="15"/>
    </row>
    <row r="635" spans="17:42" s="9" customFormat="1" ht="15.75">
      <c r="Q635" s="11"/>
      <c r="R635" s="11"/>
      <c r="S635" s="11"/>
      <c r="U635" s="11"/>
      <c r="AD635" s="11"/>
      <c r="AE635" s="11"/>
      <c r="AF635" s="11"/>
      <c r="AP635" s="15"/>
    </row>
    <row r="636" spans="17:42" s="9" customFormat="1" ht="15.75">
      <c r="Q636" s="11"/>
      <c r="R636" s="11"/>
      <c r="S636" s="11"/>
      <c r="U636" s="11"/>
      <c r="AD636" s="11"/>
      <c r="AE636" s="11"/>
      <c r="AF636" s="11"/>
      <c r="AP636" s="15"/>
    </row>
    <row r="637" spans="17:42" s="9" customFormat="1" ht="15.75">
      <c r="Q637" s="11"/>
      <c r="R637" s="11"/>
      <c r="S637" s="11"/>
      <c r="U637" s="11"/>
      <c r="AD637" s="11"/>
      <c r="AE637" s="11"/>
      <c r="AF637" s="11"/>
      <c r="AP637" s="15"/>
    </row>
    <row r="638" spans="17:42" s="9" customFormat="1" ht="15.75">
      <c r="Q638" s="11"/>
      <c r="R638" s="11"/>
      <c r="S638" s="11"/>
      <c r="U638" s="11"/>
      <c r="AD638" s="11"/>
      <c r="AE638" s="11"/>
      <c r="AF638" s="11"/>
      <c r="AP638" s="15"/>
    </row>
    <row r="639" spans="17:42" s="9" customFormat="1" ht="15.75">
      <c r="Q639" s="11"/>
      <c r="R639" s="11"/>
      <c r="S639" s="11"/>
      <c r="U639" s="11"/>
      <c r="AD639" s="11"/>
      <c r="AE639" s="11"/>
      <c r="AF639" s="11"/>
      <c r="AP639" s="15"/>
    </row>
    <row r="640" spans="17:42" s="9" customFormat="1" ht="15.75">
      <c r="Q640" s="11"/>
      <c r="R640" s="11"/>
      <c r="S640" s="11"/>
      <c r="U640" s="11"/>
      <c r="AD640" s="11"/>
      <c r="AE640" s="11"/>
      <c r="AF640" s="11"/>
      <c r="AP640" s="15"/>
    </row>
    <row r="641" spans="17:42" s="9" customFormat="1" ht="15.75">
      <c r="Q641" s="11"/>
      <c r="R641" s="11"/>
      <c r="S641" s="11"/>
      <c r="U641" s="11"/>
      <c r="AD641" s="11"/>
      <c r="AE641" s="11"/>
      <c r="AF641" s="11"/>
      <c r="AP641" s="15"/>
    </row>
    <row r="642" spans="17:42" s="9" customFormat="1" ht="15.75">
      <c r="Q642" s="11"/>
      <c r="R642" s="11"/>
      <c r="S642" s="11"/>
      <c r="U642" s="11"/>
      <c r="AD642" s="11"/>
      <c r="AE642" s="11"/>
      <c r="AF642" s="11"/>
      <c r="AP642" s="15"/>
    </row>
    <row r="643" spans="17:42" s="9" customFormat="1" ht="15.75">
      <c r="Q643" s="11"/>
      <c r="R643" s="11"/>
      <c r="S643" s="11"/>
      <c r="U643" s="11"/>
      <c r="AD643" s="11"/>
      <c r="AE643" s="11"/>
      <c r="AF643" s="11"/>
      <c r="AP643" s="15"/>
    </row>
    <row r="644" spans="17:42" s="9" customFormat="1" ht="15.75">
      <c r="Q644" s="11"/>
      <c r="R644" s="11"/>
      <c r="S644" s="11"/>
      <c r="U644" s="11"/>
      <c r="AD644" s="11"/>
      <c r="AE644" s="11"/>
      <c r="AF644" s="11"/>
      <c r="AP644" s="15"/>
    </row>
    <row r="645" spans="17:42" s="9" customFormat="1" ht="15.75">
      <c r="Q645" s="11"/>
      <c r="R645" s="11"/>
      <c r="S645" s="11"/>
      <c r="U645" s="11"/>
      <c r="AD645" s="11"/>
      <c r="AE645" s="11"/>
      <c r="AF645" s="11"/>
      <c r="AP645" s="15"/>
    </row>
    <row r="646" spans="17:42" s="9" customFormat="1" ht="15.75">
      <c r="Q646" s="11"/>
      <c r="R646" s="11"/>
      <c r="S646" s="11"/>
      <c r="U646" s="11"/>
      <c r="AD646" s="11"/>
      <c r="AE646" s="11"/>
      <c r="AF646" s="11"/>
      <c r="AP646" s="15"/>
    </row>
    <row r="647" spans="17:42" s="9" customFormat="1" ht="15.75">
      <c r="Q647" s="11"/>
      <c r="R647" s="11"/>
      <c r="S647" s="11"/>
      <c r="U647" s="11"/>
      <c r="AD647" s="11"/>
      <c r="AE647" s="11"/>
      <c r="AF647" s="11"/>
      <c r="AP647" s="15"/>
    </row>
    <row r="648" spans="17:42" s="9" customFormat="1" ht="15.75">
      <c r="Q648" s="11"/>
      <c r="R648" s="11"/>
      <c r="S648" s="11"/>
      <c r="U648" s="11"/>
      <c r="AD648" s="11"/>
      <c r="AE648" s="11"/>
      <c r="AF648" s="11"/>
      <c r="AP648" s="15"/>
    </row>
    <row r="649" spans="17:42" s="9" customFormat="1" ht="15.75">
      <c r="Q649" s="11"/>
      <c r="R649" s="11"/>
      <c r="S649" s="11"/>
      <c r="U649" s="11"/>
      <c r="AD649" s="11"/>
      <c r="AE649" s="11"/>
      <c r="AF649" s="11"/>
      <c r="AP649" s="15"/>
    </row>
    <row r="650" spans="17:42" s="9" customFormat="1" ht="15.75">
      <c r="Q650" s="11"/>
      <c r="R650" s="11"/>
      <c r="S650" s="11"/>
      <c r="U650" s="11"/>
      <c r="AD650" s="11"/>
      <c r="AE650" s="11"/>
      <c r="AF650" s="11"/>
      <c r="AP650" s="15"/>
    </row>
    <row r="651" spans="17:42" s="9" customFormat="1" ht="15.75">
      <c r="Q651" s="11"/>
      <c r="R651" s="11"/>
      <c r="S651" s="11"/>
      <c r="U651" s="11"/>
      <c r="AD651" s="11"/>
      <c r="AE651" s="11"/>
      <c r="AF651" s="11"/>
      <c r="AP651" s="15"/>
    </row>
    <row r="652" spans="17:42" s="9" customFormat="1" ht="15.75">
      <c r="Q652" s="11"/>
      <c r="R652" s="11"/>
      <c r="S652" s="11"/>
      <c r="U652" s="11"/>
      <c r="AD652" s="11"/>
      <c r="AE652" s="11"/>
      <c r="AF652" s="11"/>
      <c r="AP652" s="15"/>
    </row>
    <row r="653" spans="17:42" s="9" customFormat="1" ht="15.75">
      <c r="Q653" s="11"/>
      <c r="R653" s="11"/>
      <c r="S653" s="11"/>
      <c r="U653" s="11"/>
      <c r="AD653" s="11"/>
      <c r="AE653" s="11"/>
      <c r="AF653" s="11"/>
      <c r="AP653" s="15"/>
    </row>
    <row r="654" spans="17:42" s="9" customFormat="1" ht="15.75">
      <c r="Q654" s="11"/>
      <c r="R654" s="11"/>
      <c r="S654" s="11"/>
      <c r="U654" s="11"/>
      <c r="AD654" s="11"/>
      <c r="AE654" s="11"/>
      <c r="AF654" s="11"/>
      <c r="AP654" s="15"/>
    </row>
    <row r="655" spans="17:42" s="9" customFormat="1" ht="15.75">
      <c r="Q655" s="11"/>
      <c r="R655" s="11"/>
      <c r="S655" s="11"/>
      <c r="U655" s="11"/>
      <c r="AD655" s="11"/>
      <c r="AE655" s="11"/>
      <c r="AF655" s="11"/>
      <c r="AP655" s="15"/>
    </row>
    <row r="656" spans="17:42" s="9" customFormat="1" ht="15.75">
      <c r="Q656" s="11"/>
      <c r="R656" s="11"/>
      <c r="S656" s="11"/>
      <c r="U656" s="11"/>
      <c r="AD656" s="11"/>
      <c r="AE656" s="11"/>
      <c r="AF656" s="11"/>
      <c r="AP656" s="15"/>
    </row>
    <row r="657" spans="17:42" s="9" customFormat="1" ht="15.75">
      <c r="Q657" s="11"/>
      <c r="R657" s="11"/>
      <c r="S657" s="11"/>
      <c r="U657" s="11"/>
      <c r="AD657" s="11"/>
      <c r="AE657" s="11"/>
      <c r="AF657" s="11"/>
      <c r="AP657" s="15"/>
    </row>
    <row r="658" spans="17:42" s="9" customFormat="1" ht="15.75">
      <c r="Q658" s="11"/>
      <c r="R658" s="11"/>
      <c r="S658" s="11"/>
      <c r="U658" s="11"/>
      <c r="AD658" s="11"/>
      <c r="AE658" s="11"/>
      <c r="AF658" s="11"/>
      <c r="AP658" s="15"/>
    </row>
    <row r="659" spans="17:42" s="9" customFormat="1" ht="15.75">
      <c r="Q659" s="11"/>
      <c r="R659" s="11"/>
      <c r="S659" s="11"/>
      <c r="U659" s="11"/>
      <c r="AD659" s="11"/>
      <c r="AE659" s="11"/>
      <c r="AF659" s="11"/>
      <c r="AP659" s="15"/>
    </row>
    <row r="660" spans="17:42" s="9" customFormat="1" ht="15.75">
      <c r="Q660" s="11"/>
      <c r="R660" s="11"/>
      <c r="S660" s="11"/>
      <c r="U660" s="11"/>
      <c r="AD660" s="11"/>
      <c r="AE660" s="11"/>
      <c r="AF660" s="11"/>
      <c r="AP660" s="15"/>
    </row>
    <row r="661" spans="17:42" s="9" customFormat="1" ht="15.75">
      <c r="Q661" s="11"/>
      <c r="R661" s="11"/>
      <c r="S661" s="11"/>
      <c r="U661" s="11"/>
      <c r="AD661" s="11"/>
      <c r="AE661" s="11"/>
      <c r="AF661" s="11"/>
      <c r="AP661" s="15"/>
    </row>
    <row r="662" spans="17:42" s="9" customFormat="1" ht="15.75">
      <c r="Q662" s="11"/>
      <c r="R662" s="11"/>
      <c r="S662" s="11"/>
      <c r="U662" s="11"/>
      <c r="AD662" s="11"/>
      <c r="AE662" s="11"/>
      <c r="AF662" s="11"/>
      <c r="AP662" s="15"/>
    </row>
    <row r="663" spans="17:42" s="9" customFormat="1" ht="15.75">
      <c r="Q663" s="11"/>
      <c r="R663" s="11"/>
      <c r="S663" s="11"/>
      <c r="U663" s="11"/>
      <c r="AD663" s="11"/>
      <c r="AE663" s="11"/>
      <c r="AF663" s="11"/>
      <c r="AP663" s="15"/>
    </row>
    <row r="664" spans="17:42" s="9" customFormat="1" ht="15.75">
      <c r="Q664" s="11"/>
      <c r="R664" s="11"/>
      <c r="S664" s="11"/>
      <c r="U664" s="11"/>
      <c r="AD664" s="11"/>
      <c r="AE664" s="11"/>
      <c r="AF664" s="11"/>
      <c r="AP664" s="15"/>
    </row>
    <row r="665" spans="17:42" s="9" customFormat="1" ht="15.75">
      <c r="Q665" s="11"/>
      <c r="R665" s="11"/>
      <c r="S665" s="11"/>
      <c r="U665" s="11"/>
      <c r="AD665" s="11"/>
      <c r="AE665" s="11"/>
      <c r="AF665" s="11"/>
      <c r="AP665" s="15"/>
    </row>
    <row r="666" spans="17:42" s="9" customFormat="1" ht="15.75">
      <c r="Q666" s="11"/>
      <c r="R666" s="11"/>
      <c r="S666" s="11"/>
      <c r="U666" s="11"/>
      <c r="AD666" s="11"/>
      <c r="AE666" s="11"/>
      <c r="AF666" s="11"/>
      <c r="AP666" s="15"/>
    </row>
    <row r="667" spans="17:42" s="9" customFormat="1" ht="15.75">
      <c r="Q667" s="11"/>
      <c r="R667" s="11"/>
      <c r="S667" s="11"/>
      <c r="U667" s="11"/>
      <c r="AD667" s="11"/>
      <c r="AE667" s="11"/>
      <c r="AF667" s="11"/>
      <c r="AP667" s="15"/>
    </row>
    <row r="668" spans="17:42" s="9" customFormat="1" ht="15.75">
      <c r="Q668" s="11"/>
      <c r="R668" s="11"/>
      <c r="S668" s="11"/>
      <c r="U668" s="11"/>
      <c r="AD668" s="11"/>
      <c r="AE668" s="11"/>
      <c r="AF668" s="11"/>
      <c r="AP668" s="15"/>
    </row>
    <row r="669" spans="17:42" s="9" customFormat="1" ht="15.75">
      <c r="Q669" s="11"/>
      <c r="R669" s="11"/>
      <c r="S669" s="11"/>
      <c r="U669" s="11"/>
      <c r="AD669" s="11"/>
      <c r="AE669" s="11"/>
      <c r="AF669" s="11"/>
      <c r="AP669" s="15"/>
    </row>
    <row r="670" spans="17:42" s="9" customFormat="1" ht="15.75">
      <c r="Q670" s="11"/>
      <c r="R670" s="11"/>
      <c r="S670" s="11"/>
      <c r="U670" s="11"/>
      <c r="AD670" s="11"/>
      <c r="AE670" s="11"/>
      <c r="AF670" s="11"/>
      <c r="AP670" s="15"/>
    </row>
    <row r="671" spans="17:42" s="9" customFormat="1" ht="15.75">
      <c r="Q671" s="11"/>
      <c r="R671" s="11"/>
      <c r="S671" s="11"/>
      <c r="U671" s="11"/>
      <c r="AD671" s="11"/>
      <c r="AE671" s="11"/>
      <c r="AF671" s="11"/>
      <c r="AP671" s="15"/>
    </row>
    <row r="672" spans="17:42" s="9" customFormat="1" ht="15.75">
      <c r="Q672" s="11"/>
      <c r="R672" s="11"/>
      <c r="S672" s="11"/>
      <c r="U672" s="11"/>
      <c r="AD672" s="11"/>
      <c r="AE672" s="11"/>
      <c r="AF672" s="11"/>
      <c r="AP672" s="15"/>
    </row>
    <row r="673" spans="17:42" s="9" customFormat="1" ht="15.75">
      <c r="Q673" s="11"/>
      <c r="R673" s="11"/>
      <c r="S673" s="11"/>
      <c r="U673" s="11"/>
      <c r="AD673" s="11"/>
      <c r="AE673" s="11"/>
      <c r="AF673" s="11"/>
      <c r="AP673" s="15"/>
    </row>
    <row r="674" spans="17:42" s="9" customFormat="1" ht="15.75">
      <c r="Q674" s="11"/>
      <c r="R674" s="11"/>
      <c r="S674" s="11"/>
      <c r="U674" s="11"/>
      <c r="AD674" s="11"/>
      <c r="AE674" s="11"/>
      <c r="AF674" s="11"/>
      <c r="AP674" s="15"/>
    </row>
    <row r="675" spans="17:42" s="9" customFormat="1" ht="15.75">
      <c r="Q675" s="11"/>
      <c r="R675" s="11"/>
      <c r="S675" s="11"/>
      <c r="U675" s="11"/>
      <c r="AD675" s="11"/>
      <c r="AE675" s="11"/>
      <c r="AF675" s="11"/>
      <c r="AP675" s="15"/>
    </row>
    <row r="676" spans="17:42" s="9" customFormat="1" ht="15.75">
      <c r="Q676" s="11"/>
      <c r="R676" s="11"/>
      <c r="S676" s="11"/>
      <c r="U676" s="11"/>
      <c r="AD676" s="11"/>
      <c r="AE676" s="11"/>
      <c r="AF676" s="11"/>
      <c r="AP676" s="15"/>
    </row>
    <row r="677" spans="17:42" s="9" customFormat="1" ht="15.75">
      <c r="Q677" s="11"/>
      <c r="R677" s="11"/>
      <c r="S677" s="11"/>
      <c r="U677" s="11"/>
      <c r="AD677" s="11"/>
      <c r="AE677" s="11"/>
      <c r="AF677" s="11"/>
      <c r="AP677" s="15"/>
    </row>
    <row r="678" spans="17:42" s="9" customFormat="1" ht="15.75">
      <c r="Q678" s="11"/>
      <c r="R678" s="11"/>
      <c r="S678" s="11"/>
      <c r="U678" s="11"/>
      <c r="AD678" s="11"/>
      <c r="AE678" s="11"/>
      <c r="AF678" s="11"/>
      <c r="AP678" s="15"/>
    </row>
    <row r="679" spans="17:42" s="9" customFormat="1" ht="15.75">
      <c r="Q679" s="11"/>
      <c r="R679" s="11"/>
      <c r="S679" s="11"/>
      <c r="U679" s="11"/>
      <c r="AD679" s="11"/>
      <c r="AE679" s="11"/>
      <c r="AF679" s="11"/>
      <c r="AP679" s="15"/>
    </row>
    <row r="680" spans="17:42" s="9" customFormat="1" ht="15.75">
      <c r="Q680" s="11"/>
      <c r="R680" s="11"/>
      <c r="S680" s="11"/>
      <c r="U680" s="11"/>
      <c r="AD680" s="11"/>
      <c r="AE680" s="11"/>
      <c r="AF680" s="11"/>
      <c r="AP680" s="15"/>
    </row>
    <row r="681" spans="17:42" s="9" customFormat="1" ht="15.75">
      <c r="Q681" s="11"/>
      <c r="R681" s="11"/>
      <c r="S681" s="11"/>
      <c r="U681" s="11"/>
      <c r="AD681" s="11"/>
      <c r="AE681" s="11"/>
      <c r="AF681" s="11"/>
      <c r="AP681" s="15"/>
    </row>
    <row r="682" spans="17:42" s="9" customFormat="1" ht="15.75">
      <c r="Q682" s="11"/>
      <c r="R682" s="11"/>
      <c r="S682" s="11"/>
      <c r="U682" s="11"/>
      <c r="AD682" s="11"/>
      <c r="AE682" s="11"/>
      <c r="AF682" s="11"/>
      <c r="AP682" s="15"/>
    </row>
    <row r="683" spans="17:42" s="9" customFormat="1" ht="15.75">
      <c r="Q683" s="11"/>
      <c r="R683" s="11"/>
      <c r="S683" s="11"/>
      <c r="U683" s="11"/>
      <c r="AD683" s="11"/>
      <c r="AE683" s="11"/>
      <c r="AF683" s="11"/>
      <c r="AP683" s="15"/>
    </row>
    <row r="684" spans="17:42" s="9" customFormat="1" ht="15.75">
      <c r="Q684" s="11"/>
      <c r="R684" s="11"/>
      <c r="S684" s="11"/>
      <c r="U684" s="11"/>
      <c r="AD684" s="11"/>
      <c r="AE684" s="11"/>
      <c r="AF684" s="11"/>
      <c r="AP684" s="15"/>
    </row>
    <row r="685" spans="17:42" s="9" customFormat="1" ht="15.75">
      <c r="Q685" s="11"/>
      <c r="R685" s="11"/>
      <c r="S685" s="11"/>
      <c r="U685" s="11"/>
      <c r="AD685" s="11"/>
      <c r="AE685" s="11"/>
      <c r="AF685" s="11"/>
      <c r="AP685" s="15"/>
    </row>
    <row r="686" spans="17:42" s="9" customFormat="1" ht="15.75">
      <c r="Q686" s="11"/>
      <c r="R686" s="11"/>
      <c r="S686" s="11"/>
      <c r="U686" s="11"/>
      <c r="AD686" s="11"/>
      <c r="AE686" s="11"/>
      <c r="AF686" s="11"/>
      <c r="AP686" s="15"/>
    </row>
    <row r="687" spans="17:42" s="9" customFormat="1" ht="15.75">
      <c r="Q687" s="11"/>
      <c r="R687" s="11"/>
      <c r="S687" s="11"/>
      <c r="U687" s="11"/>
      <c r="AD687" s="11"/>
      <c r="AE687" s="11"/>
      <c r="AF687" s="11"/>
      <c r="AP687" s="15"/>
    </row>
    <row r="688" spans="17:42" s="9" customFormat="1" ht="15.75">
      <c r="Q688" s="11"/>
      <c r="R688" s="11"/>
      <c r="S688" s="11"/>
      <c r="U688" s="11"/>
      <c r="AD688" s="11"/>
      <c r="AE688" s="11"/>
      <c r="AF688" s="11"/>
      <c r="AP688" s="15"/>
    </row>
    <row r="689" spans="17:42" s="9" customFormat="1" ht="15.75">
      <c r="Q689" s="11"/>
      <c r="R689" s="11"/>
      <c r="S689" s="11"/>
      <c r="U689" s="11"/>
      <c r="AD689" s="11"/>
      <c r="AE689" s="11"/>
      <c r="AF689" s="11"/>
      <c r="AP689" s="15"/>
    </row>
    <row r="690" spans="17:42" s="9" customFormat="1" ht="15.75">
      <c r="Q690" s="11"/>
      <c r="R690" s="11"/>
      <c r="S690" s="11"/>
      <c r="U690" s="11"/>
      <c r="AD690" s="11"/>
      <c r="AE690" s="11"/>
      <c r="AF690" s="11"/>
      <c r="AP690" s="15"/>
    </row>
    <row r="691" spans="17:42" s="9" customFormat="1" ht="15.75">
      <c r="Q691" s="11"/>
      <c r="R691" s="11"/>
      <c r="S691" s="11"/>
      <c r="U691" s="11"/>
      <c r="AD691" s="11"/>
      <c r="AE691" s="11"/>
      <c r="AF691" s="11"/>
      <c r="AP691" s="15"/>
    </row>
    <row r="692" spans="17:42" s="9" customFormat="1" ht="15.75">
      <c r="Q692" s="11"/>
      <c r="R692" s="11"/>
      <c r="S692" s="11"/>
      <c r="U692" s="11"/>
      <c r="AD692" s="11"/>
      <c r="AE692" s="11"/>
      <c r="AF692" s="11"/>
      <c r="AP692" s="15"/>
    </row>
    <row r="693" spans="17:42" s="9" customFormat="1" ht="15.75">
      <c r="Q693" s="11"/>
      <c r="R693" s="11"/>
      <c r="S693" s="11"/>
      <c r="U693" s="11"/>
      <c r="AD693" s="11"/>
      <c r="AE693" s="11"/>
      <c r="AF693" s="11"/>
      <c r="AP693" s="15"/>
    </row>
    <row r="694" spans="17:42" s="9" customFormat="1" ht="15.75">
      <c r="Q694" s="11"/>
      <c r="R694" s="11"/>
      <c r="S694" s="11"/>
      <c r="U694" s="11"/>
      <c r="AD694" s="11"/>
      <c r="AE694" s="11"/>
      <c r="AF694" s="11"/>
      <c r="AP694" s="15"/>
    </row>
    <row r="695" spans="17:42" s="9" customFormat="1" ht="15.75">
      <c r="Q695" s="11"/>
      <c r="R695" s="11"/>
      <c r="S695" s="11"/>
      <c r="U695" s="11"/>
      <c r="AD695" s="11"/>
      <c r="AE695" s="11"/>
      <c r="AF695" s="11"/>
      <c r="AP695" s="15"/>
    </row>
    <row r="696" spans="17:42" s="9" customFormat="1" ht="15.75">
      <c r="Q696" s="11"/>
      <c r="R696" s="11"/>
      <c r="S696" s="11"/>
      <c r="U696" s="11"/>
      <c r="AD696" s="11"/>
      <c r="AE696" s="11"/>
      <c r="AF696" s="11"/>
      <c r="AP696" s="15"/>
    </row>
    <row r="697" spans="17:42" s="9" customFormat="1" ht="15.75">
      <c r="Q697" s="11"/>
      <c r="R697" s="11"/>
      <c r="S697" s="11"/>
      <c r="U697" s="11"/>
      <c r="AD697" s="11"/>
      <c r="AE697" s="11"/>
      <c r="AF697" s="11"/>
      <c r="AP697" s="15"/>
    </row>
    <row r="698" spans="17:42" s="9" customFormat="1" ht="15.75">
      <c r="Q698" s="11"/>
      <c r="R698" s="11"/>
      <c r="S698" s="11"/>
      <c r="U698" s="11"/>
      <c r="AD698" s="11"/>
      <c r="AE698" s="11"/>
      <c r="AF698" s="11"/>
      <c r="AP698" s="15"/>
    </row>
    <row r="699" spans="17:42" s="9" customFormat="1" ht="15.75">
      <c r="Q699" s="11"/>
      <c r="R699" s="11"/>
      <c r="S699" s="11"/>
      <c r="U699" s="11"/>
      <c r="AD699" s="11"/>
      <c r="AE699" s="11"/>
      <c r="AF699" s="11"/>
      <c r="AP699" s="15"/>
    </row>
    <row r="700" spans="17:42" s="9" customFormat="1" ht="15.75">
      <c r="Q700" s="11"/>
      <c r="R700" s="11"/>
      <c r="S700" s="11"/>
      <c r="U700" s="11"/>
      <c r="AD700" s="11"/>
      <c r="AE700" s="11"/>
      <c r="AF700" s="11"/>
      <c r="AP700" s="15"/>
    </row>
    <row r="701" spans="17:42" s="9" customFormat="1" ht="15.75">
      <c r="Q701" s="11"/>
      <c r="R701" s="11"/>
      <c r="S701" s="11"/>
      <c r="U701" s="11"/>
      <c r="AD701" s="11"/>
      <c r="AE701" s="11"/>
      <c r="AF701" s="11"/>
      <c r="AP701" s="15"/>
    </row>
    <row r="702" spans="17:42" s="9" customFormat="1" ht="15.75">
      <c r="Q702" s="11"/>
      <c r="R702" s="11"/>
      <c r="S702" s="11"/>
      <c r="U702" s="11"/>
      <c r="AD702" s="11"/>
      <c r="AE702" s="11"/>
      <c r="AF702" s="11"/>
      <c r="AP702" s="15"/>
    </row>
    <row r="703" spans="17:42" s="9" customFormat="1" ht="15.75">
      <c r="Q703" s="11"/>
      <c r="R703" s="11"/>
      <c r="S703" s="11"/>
      <c r="U703" s="11"/>
      <c r="AD703" s="11"/>
      <c r="AE703" s="11"/>
      <c r="AF703" s="11"/>
      <c r="AP703" s="15"/>
    </row>
    <row r="704" spans="17:42" s="9" customFormat="1" ht="15.75">
      <c r="Q704" s="11"/>
      <c r="R704" s="11"/>
      <c r="S704" s="11"/>
      <c r="U704" s="11"/>
      <c r="AD704" s="11"/>
      <c r="AE704" s="11"/>
      <c r="AF704" s="11"/>
      <c r="AP704" s="15"/>
    </row>
    <row r="705" spans="17:42" s="9" customFormat="1" ht="15.75">
      <c r="Q705" s="11"/>
      <c r="R705" s="11"/>
      <c r="S705" s="11"/>
      <c r="U705" s="11"/>
      <c r="AD705" s="11"/>
      <c r="AE705" s="11"/>
      <c r="AF705" s="11"/>
      <c r="AP705" s="15"/>
    </row>
    <row r="706" spans="17:42" s="9" customFormat="1" ht="15.75">
      <c r="Q706" s="11"/>
      <c r="R706" s="11"/>
      <c r="S706" s="11"/>
      <c r="U706" s="11"/>
      <c r="AD706" s="11"/>
      <c r="AE706" s="11"/>
      <c r="AF706" s="11"/>
      <c r="AP706" s="15"/>
    </row>
    <row r="707" spans="17:42" s="9" customFormat="1" ht="15.75">
      <c r="Q707" s="11"/>
      <c r="R707" s="11"/>
      <c r="S707" s="11"/>
      <c r="U707" s="11"/>
      <c r="AD707" s="11"/>
      <c r="AE707" s="11"/>
      <c r="AF707" s="11"/>
      <c r="AP707" s="15"/>
    </row>
    <row r="708" spans="17:42" s="9" customFormat="1" ht="15.75">
      <c r="Q708" s="11"/>
      <c r="R708" s="11"/>
      <c r="S708" s="11"/>
      <c r="U708" s="11"/>
      <c r="AD708" s="11"/>
      <c r="AE708" s="11"/>
      <c r="AF708" s="11"/>
      <c r="AP708" s="15"/>
    </row>
    <row r="709" spans="17:42" s="9" customFormat="1" ht="15.75">
      <c r="Q709" s="11"/>
      <c r="R709" s="11"/>
      <c r="S709" s="11"/>
      <c r="U709" s="11"/>
      <c r="AD709" s="11"/>
      <c r="AE709" s="11"/>
      <c r="AF709" s="11"/>
      <c r="AP709" s="15"/>
    </row>
    <row r="710" spans="17:42" s="9" customFormat="1" ht="15.75">
      <c r="Q710" s="11"/>
      <c r="R710" s="11"/>
      <c r="S710" s="11"/>
      <c r="U710" s="11"/>
      <c r="AD710" s="11"/>
      <c r="AE710" s="11"/>
      <c r="AF710" s="11"/>
      <c r="AP710" s="15"/>
    </row>
    <row r="711" spans="17:42" s="9" customFormat="1" ht="15.75">
      <c r="Q711" s="11"/>
      <c r="R711" s="11"/>
      <c r="S711" s="11"/>
      <c r="U711" s="11"/>
      <c r="AD711" s="11"/>
      <c r="AE711" s="11"/>
      <c r="AF711" s="11"/>
      <c r="AP711" s="15"/>
    </row>
    <row r="712" spans="17:42" s="9" customFormat="1" ht="15.75">
      <c r="Q712" s="11"/>
      <c r="R712" s="11"/>
      <c r="S712" s="11"/>
      <c r="U712" s="11"/>
      <c r="AD712" s="11"/>
      <c r="AE712" s="11"/>
      <c r="AF712" s="11"/>
      <c r="AP712" s="15"/>
    </row>
    <row r="713" spans="17:42" s="9" customFormat="1" ht="15.75">
      <c r="Q713" s="11"/>
      <c r="R713" s="11"/>
      <c r="S713" s="11"/>
      <c r="U713" s="11"/>
      <c r="AD713" s="11"/>
      <c r="AE713" s="11"/>
      <c r="AF713" s="11"/>
      <c r="AP713" s="15"/>
    </row>
    <row r="714" spans="17:42" s="9" customFormat="1" ht="15.75">
      <c r="Q714" s="11"/>
      <c r="R714" s="11"/>
      <c r="S714" s="11"/>
      <c r="U714" s="11"/>
      <c r="AD714" s="11"/>
      <c r="AE714" s="11"/>
      <c r="AF714" s="11"/>
      <c r="AP714" s="15"/>
    </row>
    <row r="715" spans="17:42" s="9" customFormat="1" ht="15.75">
      <c r="Q715" s="11"/>
      <c r="R715" s="11"/>
      <c r="S715" s="11"/>
      <c r="U715" s="11"/>
      <c r="AD715" s="11"/>
      <c r="AE715" s="11"/>
      <c r="AF715" s="11"/>
      <c r="AP715" s="15"/>
    </row>
    <row r="716" spans="17:42" s="9" customFormat="1" ht="15.75">
      <c r="Q716" s="11"/>
      <c r="R716" s="11"/>
      <c r="S716" s="11"/>
      <c r="U716" s="11"/>
      <c r="AD716" s="11"/>
      <c r="AE716" s="11"/>
      <c r="AF716" s="11"/>
      <c r="AP716" s="15"/>
    </row>
    <row r="717" spans="17:42" s="9" customFormat="1" ht="15.75">
      <c r="Q717" s="11"/>
      <c r="R717" s="11"/>
      <c r="S717" s="11"/>
      <c r="U717" s="11"/>
      <c r="AD717" s="11"/>
      <c r="AE717" s="11"/>
      <c r="AF717" s="11"/>
      <c r="AP717" s="15"/>
    </row>
    <row r="718" spans="17:42" s="9" customFormat="1" ht="15.75">
      <c r="Q718" s="11"/>
      <c r="R718" s="11"/>
      <c r="S718" s="11"/>
      <c r="U718" s="11"/>
      <c r="AD718" s="11"/>
      <c r="AE718" s="11"/>
      <c r="AF718" s="11"/>
      <c r="AP718" s="15"/>
    </row>
    <row r="719" spans="17:42" s="9" customFormat="1" ht="15.75">
      <c r="Q719" s="11"/>
      <c r="R719" s="11"/>
      <c r="S719" s="11"/>
      <c r="U719" s="11"/>
      <c r="AD719" s="11"/>
      <c r="AE719" s="11"/>
      <c r="AF719" s="11"/>
      <c r="AP719" s="15"/>
    </row>
    <row r="720" spans="17:42" s="9" customFormat="1" ht="15.75">
      <c r="Q720" s="11"/>
      <c r="R720" s="11"/>
      <c r="S720" s="11"/>
      <c r="U720" s="11"/>
      <c r="AD720" s="11"/>
      <c r="AE720" s="11"/>
      <c r="AF720" s="11"/>
      <c r="AP720" s="15"/>
    </row>
    <row r="721" spans="17:42" s="9" customFormat="1" ht="15.75">
      <c r="Q721" s="11"/>
      <c r="R721" s="11"/>
      <c r="S721" s="11"/>
      <c r="U721" s="11"/>
      <c r="AD721" s="11"/>
      <c r="AE721" s="11"/>
      <c r="AF721" s="11"/>
      <c r="AP721" s="15"/>
    </row>
    <row r="722" spans="17:42" s="9" customFormat="1" ht="15.75">
      <c r="Q722" s="11"/>
      <c r="R722" s="11"/>
      <c r="S722" s="11"/>
      <c r="U722" s="11"/>
      <c r="AD722" s="11"/>
      <c r="AE722" s="11"/>
      <c r="AF722" s="11"/>
      <c r="AP722" s="15"/>
    </row>
    <row r="723" spans="17:42" s="9" customFormat="1" ht="15.75">
      <c r="Q723" s="11"/>
      <c r="R723" s="11"/>
      <c r="S723" s="11"/>
      <c r="U723" s="11"/>
      <c r="AD723" s="11"/>
      <c r="AE723" s="11"/>
      <c r="AF723" s="11"/>
      <c r="AP723" s="15"/>
    </row>
    <row r="724" spans="17:42" s="9" customFormat="1" ht="15.75">
      <c r="Q724" s="11"/>
      <c r="R724" s="11"/>
      <c r="S724" s="11"/>
      <c r="U724" s="11"/>
      <c r="AD724" s="11"/>
      <c r="AE724" s="11"/>
      <c r="AF724" s="11"/>
      <c r="AP724" s="15"/>
    </row>
    <row r="725" spans="17:42" s="9" customFormat="1" ht="15.75">
      <c r="Q725" s="11"/>
      <c r="R725" s="11"/>
      <c r="S725" s="11"/>
      <c r="U725" s="11"/>
      <c r="AD725" s="11"/>
      <c r="AE725" s="11"/>
      <c r="AF725" s="11"/>
      <c r="AP725" s="15"/>
    </row>
    <row r="726" spans="17:42" s="9" customFormat="1" ht="15.75">
      <c r="Q726" s="11"/>
      <c r="R726" s="11"/>
      <c r="S726" s="11"/>
      <c r="U726" s="11"/>
      <c r="AD726" s="11"/>
      <c r="AE726" s="11"/>
      <c r="AF726" s="11"/>
      <c r="AP726" s="15"/>
    </row>
    <row r="727" spans="17:42" s="9" customFormat="1" ht="15.75">
      <c r="Q727" s="11"/>
      <c r="R727" s="11"/>
      <c r="S727" s="11"/>
      <c r="U727" s="11"/>
      <c r="AD727" s="11"/>
      <c r="AE727" s="11"/>
      <c r="AF727" s="11"/>
      <c r="AP727" s="15"/>
    </row>
    <row r="728" spans="17:42" s="9" customFormat="1" ht="15.75">
      <c r="Q728" s="11"/>
      <c r="R728" s="11"/>
      <c r="S728" s="11"/>
      <c r="U728" s="11"/>
      <c r="AD728" s="11"/>
      <c r="AE728" s="11"/>
      <c r="AF728" s="11"/>
      <c r="AP728" s="15"/>
    </row>
    <row r="729" spans="17:42" s="9" customFormat="1" ht="15.75">
      <c r="Q729" s="11"/>
      <c r="R729" s="11"/>
      <c r="S729" s="11"/>
      <c r="U729" s="11"/>
      <c r="AD729" s="11"/>
      <c r="AE729" s="11"/>
      <c r="AF729" s="11"/>
      <c r="AP729" s="15"/>
    </row>
    <row r="730" spans="17:42" s="9" customFormat="1" ht="15.75">
      <c r="Q730" s="11"/>
      <c r="R730" s="11"/>
      <c r="S730" s="11"/>
      <c r="U730" s="11"/>
      <c r="AD730" s="11"/>
      <c r="AE730" s="11"/>
      <c r="AF730" s="11"/>
      <c r="AP730" s="15"/>
    </row>
    <row r="731" spans="17:42" s="9" customFormat="1" ht="15.75">
      <c r="Q731" s="11"/>
      <c r="R731" s="11"/>
      <c r="S731" s="11"/>
      <c r="U731" s="11"/>
      <c r="AD731" s="11"/>
      <c r="AE731" s="11"/>
      <c r="AF731" s="11"/>
      <c r="AP731" s="15"/>
    </row>
    <row r="732" spans="17:42" s="9" customFormat="1" ht="15.75">
      <c r="Q732" s="11"/>
      <c r="R732" s="11"/>
      <c r="S732" s="11"/>
      <c r="U732" s="11"/>
      <c r="AD732" s="11"/>
      <c r="AE732" s="11"/>
      <c r="AF732" s="11"/>
      <c r="AP732" s="15"/>
    </row>
    <row r="733" spans="17:42" s="9" customFormat="1" ht="15.75">
      <c r="Q733" s="11"/>
      <c r="R733" s="11"/>
      <c r="S733" s="11"/>
      <c r="U733" s="11"/>
      <c r="AD733" s="11"/>
      <c r="AE733" s="11"/>
      <c r="AF733" s="11"/>
      <c r="AP733" s="15"/>
    </row>
    <row r="734" spans="17:42" s="9" customFormat="1" ht="15.75">
      <c r="Q734" s="11"/>
      <c r="R734" s="11"/>
      <c r="S734" s="11"/>
      <c r="U734" s="11"/>
      <c r="AD734" s="11"/>
      <c r="AE734" s="11"/>
      <c r="AF734" s="11"/>
      <c r="AP734" s="15"/>
    </row>
    <row r="735" spans="17:42" s="9" customFormat="1" ht="15.75">
      <c r="Q735" s="11"/>
      <c r="R735" s="11"/>
      <c r="S735" s="11"/>
      <c r="U735" s="11"/>
      <c r="AD735" s="11"/>
      <c r="AE735" s="11"/>
      <c r="AF735" s="11"/>
      <c r="AP735" s="15"/>
    </row>
    <row r="736" spans="17:42" s="9" customFormat="1" ht="15.75">
      <c r="Q736" s="11"/>
      <c r="R736" s="11"/>
      <c r="S736" s="11"/>
      <c r="U736" s="11"/>
      <c r="AD736" s="11"/>
      <c r="AE736" s="11"/>
      <c r="AF736" s="11"/>
      <c r="AP736" s="15"/>
    </row>
    <row r="737" spans="17:42" s="9" customFormat="1" ht="15.75">
      <c r="Q737" s="11"/>
      <c r="R737" s="11"/>
      <c r="S737" s="11"/>
      <c r="U737" s="11"/>
      <c r="AD737" s="11"/>
      <c r="AE737" s="11"/>
      <c r="AF737" s="11"/>
      <c r="AP737" s="15"/>
    </row>
    <row r="738" spans="17:42" s="9" customFormat="1" ht="15.75">
      <c r="Q738" s="11"/>
      <c r="R738" s="11"/>
      <c r="S738" s="11"/>
      <c r="U738" s="11"/>
      <c r="AD738" s="11"/>
      <c r="AE738" s="11"/>
      <c r="AF738" s="11"/>
      <c r="AP738" s="15"/>
    </row>
    <row r="739" spans="17:42" s="9" customFormat="1" ht="15.75">
      <c r="Q739" s="11"/>
      <c r="R739" s="11"/>
      <c r="S739" s="11"/>
      <c r="U739" s="11"/>
      <c r="AD739" s="11"/>
      <c r="AE739" s="11"/>
      <c r="AF739" s="11"/>
      <c r="AP739" s="15"/>
    </row>
    <row r="740" spans="17:42" s="9" customFormat="1" ht="15.75">
      <c r="Q740" s="11"/>
      <c r="R740" s="11"/>
      <c r="S740" s="11"/>
      <c r="U740" s="11"/>
      <c r="AD740" s="11"/>
      <c r="AE740" s="11"/>
      <c r="AF740" s="11"/>
      <c r="AP740" s="15"/>
    </row>
    <row r="741" spans="17:42" s="9" customFormat="1" ht="15.75">
      <c r="Q741" s="11"/>
      <c r="R741" s="11"/>
      <c r="S741" s="11"/>
      <c r="U741" s="11"/>
      <c r="AD741" s="11"/>
      <c r="AE741" s="11"/>
      <c r="AF741" s="11"/>
      <c r="AP741" s="15"/>
    </row>
    <row r="742" spans="17:42" s="9" customFormat="1" ht="15.75">
      <c r="Q742" s="11"/>
      <c r="R742" s="11"/>
      <c r="S742" s="11"/>
      <c r="U742" s="11"/>
      <c r="AD742" s="11"/>
      <c r="AE742" s="11"/>
      <c r="AF742" s="11"/>
      <c r="AP742" s="15"/>
    </row>
    <row r="743" spans="17:42" s="9" customFormat="1" ht="15.75">
      <c r="Q743" s="11"/>
      <c r="R743" s="11"/>
      <c r="S743" s="11"/>
      <c r="U743" s="11"/>
      <c r="AD743" s="11"/>
      <c r="AE743" s="11"/>
      <c r="AF743" s="11"/>
      <c r="AP743" s="15"/>
    </row>
    <row r="744" spans="17:42" s="9" customFormat="1" ht="15.75">
      <c r="Q744" s="11"/>
      <c r="R744" s="11"/>
      <c r="S744" s="11"/>
      <c r="U744" s="11"/>
      <c r="AD744" s="11"/>
      <c r="AE744" s="11"/>
      <c r="AF744" s="11"/>
      <c r="AP744" s="15"/>
    </row>
    <row r="745" spans="17:42" s="9" customFormat="1" ht="15.75">
      <c r="Q745" s="11"/>
      <c r="R745" s="11"/>
      <c r="S745" s="11"/>
      <c r="U745" s="11"/>
      <c r="AD745" s="11"/>
      <c r="AE745" s="11"/>
      <c r="AF745" s="11"/>
      <c r="AP745" s="15"/>
    </row>
    <row r="746" spans="17:42" s="9" customFormat="1" ht="15.75">
      <c r="Q746" s="11"/>
      <c r="R746" s="11"/>
      <c r="S746" s="11"/>
      <c r="U746" s="11"/>
      <c r="AD746" s="11"/>
      <c r="AE746" s="11"/>
      <c r="AF746" s="11"/>
      <c r="AP746" s="15"/>
    </row>
    <row r="747" spans="17:42" s="9" customFormat="1" ht="15.75">
      <c r="Q747" s="11"/>
      <c r="R747" s="11"/>
      <c r="S747" s="11"/>
      <c r="U747" s="11"/>
      <c r="AD747" s="11"/>
      <c r="AE747" s="11"/>
      <c r="AF747" s="11"/>
      <c r="AP747" s="15"/>
    </row>
    <row r="748" spans="17:42" s="9" customFormat="1" ht="15.75">
      <c r="Q748" s="11"/>
      <c r="R748" s="11"/>
      <c r="S748" s="11"/>
      <c r="U748" s="11"/>
      <c r="AD748" s="11"/>
      <c r="AE748" s="11"/>
      <c r="AF748" s="11"/>
      <c r="AP748" s="15"/>
    </row>
    <row r="749" spans="17:42" s="9" customFormat="1" ht="15.75">
      <c r="Q749" s="11"/>
      <c r="R749" s="11"/>
      <c r="S749" s="11"/>
      <c r="U749" s="11"/>
      <c r="AD749" s="11"/>
      <c r="AE749" s="11"/>
      <c r="AF749" s="11"/>
      <c r="AP749" s="15"/>
    </row>
    <row r="750" spans="17:42" s="9" customFormat="1" ht="15.75">
      <c r="Q750" s="11"/>
      <c r="R750" s="11"/>
      <c r="S750" s="11"/>
      <c r="U750" s="11"/>
      <c r="AD750" s="11"/>
      <c r="AE750" s="11"/>
      <c r="AF750" s="11"/>
      <c r="AP750" s="15"/>
    </row>
    <row r="751" spans="17:42" s="9" customFormat="1" ht="15.75">
      <c r="Q751" s="11"/>
      <c r="R751" s="11"/>
      <c r="S751" s="11"/>
      <c r="U751" s="11"/>
      <c r="AD751" s="11"/>
      <c r="AE751" s="11"/>
      <c r="AF751" s="11"/>
      <c r="AP751" s="15"/>
    </row>
    <row r="752" spans="17:42" s="9" customFormat="1" ht="15.75">
      <c r="Q752" s="11"/>
      <c r="R752" s="11"/>
      <c r="S752" s="11"/>
      <c r="U752" s="11"/>
      <c r="AD752" s="11"/>
      <c r="AE752" s="11"/>
      <c r="AF752" s="11"/>
      <c r="AP752" s="15"/>
    </row>
    <row r="753" spans="17:42" s="9" customFormat="1" ht="15.75">
      <c r="Q753" s="11"/>
      <c r="R753" s="11"/>
      <c r="S753" s="11"/>
      <c r="U753" s="11"/>
      <c r="AD753" s="11"/>
      <c r="AE753" s="11"/>
      <c r="AF753" s="11"/>
      <c r="AP753" s="15"/>
    </row>
    <row r="754" spans="17:42" s="9" customFormat="1" ht="15.75">
      <c r="Q754" s="11"/>
      <c r="R754" s="11"/>
      <c r="S754" s="11"/>
      <c r="U754" s="11"/>
      <c r="AD754" s="11"/>
      <c r="AE754" s="11"/>
      <c r="AF754" s="11"/>
      <c r="AP754" s="15"/>
    </row>
    <row r="755" spans="17:42" s="9" customFormat="1" ht="15.75">
      <c r="Q755" s="11"/>
      <c r="R755" s="11"/>
      <c r="S755" s="11"/>
      <c r="U755" s="11"/>
      <c r="AD755" s="11"/>
      <c r="AE755" s="11"/>
      <c r="AF755" s="11"/>
      <c r="AP755" s="15"/>
    </row>
    <row r="756" spans="17:42" s="9" customFormat="1" ht="15.75">
      <c r="Q756" s="11"/>
      <c r="R756" s="11"/>
      <c r="S756" s="11"/>
      <c r="U756" s="11"/>
      <c r="AD756" s="11"/>
      <c r="AE756" s="11"/>
      <c r="AF756" s="11"/>
      <c r="AP756" s="15"/>
    </row>
    <row r="757" spans="17:42" s="9" customFormat="1" ht="15.75">
      <c r="Q757" s="11"/>
      <c r="R757" s="11"/>
      <c r="S757" s="11"/>
      <c r="U757" s="11"/>
      <c r="AD757" s="11"/>
      <c r="AE757" s="11"/>
      <c r="AF757" s="11"/>
      <c r="AP757" s="15"/>
    </row>
    <row r="758" spans="17:42" s="9" customFormat="1" ht="15.75">
      <c r="Q758" s="11"/>
      <c r="R758" s="11"/>
      <c r="S758" s="11"/>
      <c r="U758" s="11"/>
      <c r="AD758" s="11"/>
      <c r="AE758" s="11"/>
      <c r="AF758" s="11"/>
      <c r="AP758" s="15"/>
    </row>
    <row r="759" spans="17:42" s="9" customFormat="1" ht="15.75">
      <c r="Q759" s="11"/>
      <c r="R759" s="11"/>
      <c r="S759" s="11"/>
      <c r="U759" s="11"/>
      <c r="AD759" s="11"/>
      <c r="AE759" s="11"/>
      <c r="AF759" s="11"/>
      <c r="AP759" s="15"/>
    </row>
    <row r="760" spans="17:42" s="9" customFormat="1" ht="15.75">
      <c r="Q760" s="11"/>
      <c r="R760" s="11"/>
      <c r="S760" s="11"/>
      <c r="U760" s="11"/>
      <c r="AD760" s="11"/>
      <c r="AE760" s="11"/>
      <c r="AF760" s="11"/>
      <c r="AP760" s="15"/>
    </row>
    <row r="761" spans="17:42" s="9" customFormat="1" ht="15.75">
      <c r="Q761" s="11"/>
      <c r="R761" s="11"/>
      <c r="S761" s="11"/>
      <c r="U761" s="11"/>
      <c r="AD761" s="11"/>
      <c r="AE761" s="11"/>
      <c r="AF761" s="11"/>
      <c r="AP761" s="15"/>
    </row>
    <row r="762" spans="17:42" s="9" customFormat="1" ht="15.75">
      <c r="Q762" s="11"/>
      <c r="R762" s="11"/>
      <c r="S762" s="11"/>
      <c r="U762" s="11"/>
      <c r="AD762" s="11"/>
      <c r="AE762" s="11"/>
      <c r="AF762" s="11"/>
      <c r="AP762" s="15"/>
    </row>
    <row r="763" spans="17:42" s="9" customFormat="1" ht="15.75">
      <c r="Q763" s="11"/>
      <c r="R763" s="11"/>
      <c r="S763" s="11"/>
      <c r="U763" s="11"/>
      <c r="AD763" s="11"/>
      <c r="AE763" s="11"/>
      <c r="AF763" s="11"/>
      <c r="AP763" s="15"/>
    </row>
    <row r="764" spans="17:42" s="9" customFormat="1" ht="15.75">
      <c r="Q764" s="11"/>
      <c r="R764" s="11"/>
      <c r="S764" s="11"/>
      <c r="U764" s="11"/>
      <c r="AD764" s="11"/>
      <c r="AE764" s="11"/>
      <c r="AF764" s="11"/>
      <c r="AP764" s="15"/>
    </row>
    <row r="765" spans="17:42" s="9" customFormat="1" ht="15.75">
      <c r="Q765" s="11"/>
      <c r="R765" s="11"/>
      <c r="S765" s="11"/>
      <c r="U765" s="11"/>
      <c r="AD765" s="11"/>
      <c r="AE765" s="11"/>
      <c r="AF765" s="11"/>
      <c r="AP765" s="15"/>
    </row>
    <row r="766" spans="17:42" s="9" customFormat="1" ht="15.75">
      <c r="Q766" s="11"/>
      <c r="R766" s="11"/>
      <c r="S766" s="11"/>
      <c r="U766" s="11"/>
      <c r="AD766" s="11"/>
      <c r="AE766" s="11"/>
      <c r="AF766" s="11"/>
      <c r="AP766" s="15"/>
    </row>
    <row r="767" spans="17:42" s="9" customFormat="1" ht="15.75">
      <c r="Q767" s="11"/>
      <c r="R767" s="11"/>
      <c r="S767" s="11"/>
      <c r="U767" s="11"/>
      <c r="AD767" s="11"/>
      <c r="AE767" s="11"/>
      <c r="AF767" s="11"/>
      <c r="AP767" s="15"/>
    </row>
    <row r="768" spans="17:42" s="9" customFormat="1" ht="15.75">
      <c r="Q768" s="11"/>
      <c r="R768" s="11"/>
      <c r="S768" s="11"/>
      <c r="U768" s="11"/>
      <c r="AD768" s="11"/>
      <c r="AE768" s="11"/>
      <c r="AF768" s="11"/>
      <c r="AP768" s="15"/>
    </row>
    <row r="769" spans="17:42" s="9" customFormat="1" ht="15.75">
      <c r="Q769" s="11"/>
      <c r="R769" s="11"/>
      <c r="S769" s="11"/>
      <c r="U769" s="11"/>
      <c r="AD769" s="11"/>
      <c r="AE769" s="11"/>
      <c r="AF769" s="11"/>
      <c r="AP769" s="15"/>
    </row>
    <row r="770" spans="17:42" s="9" customFormat="1" ht="15.75">
      <c r="Q770" s="11"/>
      <c r="R770" s="11"/>
      <c r="S770" s="11"/>
      <c r="U770" s="11"/>
      <c r="AD770" s="11"/>
      <c r="AE770" s="11"/>
      <c r="AF770" s="11"/>
      <c r="AP770" s="15"/>
    </row>
    <row r="771" spans="17:42" s="9" customFormat="1" ht="15.75">
      <c r="Q771" s="11"/>
      <c r="R771" s="11"/>
      <c r="S771" s="11"/>
      <c r="U771" s="11"/>
      <c r="AD771" s="11"/>
      <c r="AE771" s="11"/>
      <c r="AF771" s="11"/>
      <c r="AP771" s="15"/>
    </row>
    <row r="772" spans="17:42" s="9" customFormat="1" ht="15.75">
      <c r="Q772" s="11"/>
      <c r="R772" s="11"/>
      <c r="S772" s="11"/>
      <c r="U772" s="11"/>
      <c r="AD772" s="11"/>
      <c r="AE772" s="11"/>
      <c r="AF772" s="11"/>
      <c r="AP772" s="15"/>
    </row>
    <row r="773" spans="17:42" s="9" customFormat="1" ht="15.75">
      <c r="Q773" s="11"/>
      <c r="R773" s="11"/>
      <c r="S773" s="11"/>
      <c r="U773" s="11"/>
      <c r="AD773" s="11"/>
      <c r="AE773" s="11"/>
      <c r="AF773" s="11"/>
      <c r="AP773" s="15"/>
    </row>
    <row r="774" spans="17:42" s="9" customFormat="1" ht="15.75">
      <c r="Q774" s="11"/>
      <c r="R774" s="11"/>
      <c r="S774" s="11"/>
      <c r="U774" s="11"/>
      <c r="AD774" s="11"/>
      <c r="AE774" s="11"/>
      <c r="AF774" s="11"/>
      <c r="AP774" s="15"/>
    </row>
    <row r="775" spans="17:42" s="9" customFormat="1" ht="15.75">
      <c r="Q775" s="11"/>
      <c r="R775" s="11"/>
      <c r="S775" s="11"/>
      <c r="U775" s="11"/>
      <c r="AD775" s="11"/>
      <c r="AE775" s="11"/>
      <c r="AF775" s="11"/>
      <c r="AP775" s="15"/>
    </row>
    <row r="776" spans="17:42" s="9" customFormat="1" ht="15.75">
      <c r="Q776" s="11"/>
      <c r="R776" s="11"/>
      <c r="S776" s="11"/>
      <c r="U776" s="11"/>
      <c r="AD776" s="11"/>
      <c r="AE776" s="11"/>
      <c r="AF776" s="11"/>
      <c r="AP776" s="15"/>
    </row>
    <row r="777" spans="17:42" s="9" customFormat="1" ht="15.75">
      <c r="Q777" s="11"/>
      <c r="R777" s="11"/>
      <c r="S777" s="11"/>
      <c r="U777" s="11"/>
      <c r="AD777" s="11"/>
      <c r="AE777" s="11"/>
      <c r="AF777" s="11"/>
      <c r="AP777" s="15"/>
    </row>
    <row r="778" spans="17:42" s="9" customFormat="1" ht="15.75">
      <c r="Q778" s="11"/>
      <c r="R778" s="11"/>
      <c r="S778" s="11"/>
      <c r="U778" s="11"/>
      <c r="AD778" s="11"/>
      <c r="AE778" s="11"/>
      <c r="AF778" s="11"/>
      <c r="AP778" s="15"/>
    </row>
    <row r="779" spans="17:42" s="9" customFormat="1" ht="15.75">
      <c r="Q779" s="11"/>
      <c r="R779" s="11"/>
      <c r="S779" s="11"/>
      <c r="U779" s="11"/>
      <c r="AD779" s="11"/>
      <c r="AE779" s="11"/>
      <c r="AF779" s="11"/>
      <c r="AP779" s="15"/>
    </row>
    <row r="780" spans="17:42" s="9" customFormat="1" ht="15.75">
      <c r="Q780" s="11"/>
      <c r="R780" s="11"/>
      <c r="S780" s="11"/>
      <c r="U780" s="11"/>
      <c r="AD780" s="11"/>
      <c r="AE780" s="11"/>
      <c r="AF780" s="11"/>
      <c r="AP780" s="15"/>
    </row>
    <row r="781" spans="17:42" s="9" customFormat="1" ht="15.75">
      <c r="Q781" s="11"/>
      <c r="R781" s="11"/>
      <c r="S781" s="11"/>
      <c r="U781" s="11"/>
      <c r="AD781" s="11"/>
      <c r="AE781" s="11"/>
      <c r="AF781" s="11"/>
      <c r="AP781" s="15"/>
    </row>
    <row r="782" spans="17:42" s="9" customFormat="1" ht="15.75">
      <c r="Q782" s="11"/>
      <c r="R782" s="11"/>
      <c r="S782" s="11"/>
      <c r="U782" s="11"/>
      <c r="AD782" s="11"/>
      <c r="AE782" s="11"/>
      <c r="AF782" s="11"/>
      <c r="AP782" s="15"/>
    </row>
    <row r="783" spans="17:42" s="9" customFormat="1" ht="15.75">
      <c r="Q783" s="11"/>
      <c r="R783" s="11"/>
      <c r="S783" s="11"/>
      <c r="U783" s="11"/>
      <c r="AD783" s="11"/>
      <c r="AE783" s="11"/>
      <c r="AF783" s="11"/>
      <c r="AP783" s="15"/>
    </row>
    <row r="784" spans="17:42" s="9" customFormat="1" ht="15.75">
      <c r="Q784" s="11"/>
      <c r="R784" s="11"/>
      <c r="S784" s="11"/>
      <c r="U784" s="11"/>
      <c r="AD784" s="11"/>
      <c r="AE784" s="11"/>
      <c r="AF784" s="11"/>
      <c r="AP784" s="15"/>
    </row>
    <row r="785" spans="17:42" s="9" customFormat="1" ht="15.75">
      <c r="Q785" s="11"/>
      <c r="R785" s="11"/>
      <c r="S785" s="11"/>
      <c r="U785" s="11"/>
      <c r="AD785" s="11"/>
      <c r="AE785" s="11"/>
      <c r="AF785" s="11"/>
      <c r="AP785" s="15"/>
    </row>
    <row r="786" spans="17:42" s="9" customFormat="1" ht="15.75">
      <c r="Q786" s="11"/>
      <c r="R786" s="11"/>
      <c r="S786" s="11"/>
      <c r="U786" s="11"/>
      <c r="AD786" s="11"/>
      <c r="AE786" s="11"/>
      <c r="AF786" s="11"/>
      <c r="AP786" s="15"/>
    </row>
    <row r="787" spans="17:42" s="9" customFormat="1" ht="15.75">
      <c r="Q787" s="11"/>
      <c r="R787" s="11"/>
      <c r="S787" s="11"/>
      <c r="U787" s="11"/>
      <c r="AD787" s="11"/>
      <c r="AE787" s="11"/>
      <c r="AF787" s="11"/>
      <c r="AP787" s="15"/>
    </row>
    <row r="788" spans="17:42" s="9" customFormat="1" ht="15.75">
      <c r="Q788" s="11"/>
      <c r="R788" s="11"/>
      <c r="S788" s="11"/>
      <c r="U788" s="11"/>
      <c r="AD788" s="11"/>
      <c r="AE788" s="11"/>
      <c r="AF788" s="11"/>
      <c r="AP788" s="15"/>
    </row>
    <row r="789" spans="17:42" s="9" customFormat="1" ht="15.75">
      <c r="Q789" s="11"/>
      <c r="R789" s="11"/>
      <c r="S789" s="11"/>
      <c r="U789" s="11"/>
      <c r="AD789" s="11"/>
      <c r="AE789" s="11"/>
      <c r="AF789" s="11"/>
      <c r="AP789" s="15"/>
    </row>
    <row r="790" spans="17:42" s="9" customFormat="1" ht="15.75">
      <c r="Q790" s="11"/>
      <c r="R790" s="11"/>
      <c r="S790" s="11"/>
      <c r="U790" s="11"/>
      <c r="AD790" s="11"/>
      <c r="AE790" s="11"/>
      <c r="AF790" s="11"/>
      <c r="AP790" s="15"/>
    </row>
    <row r="791" spans="17:42" s="9" customFormat="1" ht="15.75">
      <c r="Q791" s="11"/>
      <c r="R791" s="11"/>
      <c r="S791" s="11"/>
      <c r="U791" s="11"/>
      <c r="AD791" s="11"/>
      <c r="AE791" s="11"/>
      <c r="AF791" s="11"/>
      <c r="AP791" s="15"/>
    </row>
    <row r="792" spans="17:42" s="9" customFormat="1" ht="15.75">
      <c r="Q792" s="11"/>
      <c r="R792" s="11"/>
      <c r="S792" s="11"/>
      <c r="U792" s="11"/>
      <c r="AD792" s="11"/>
      <c r="AE792" s="11"/>
      <c r="AF792" s="11"/>
      <c r="AP792" s="15"/>
    </row>
    <row r="793" spans="17:42" s="9" customFormat="1" ht="15.75">
      <c r="Q793" s="11"/>
      <c r="R793" s="11"/>
      <c r="S793" s="11"/>
      <c r="U793" s="11"/>
      <c r="AD793" s="11"/>
      <c r="AE793" s="11"/>
      <c r="AF793" s="11"/>
      <c r="AP793" s="15"/>
    </row>
    <row r="794" spans="17:42" s="9" customFormat="1" ht="15.75">
      <c r="Q794" s="11"/>
      <c r="R794" s="11"/>
      <c r="S794" s="11"/>
      <c r="U794" s="11"/>
      <c r="AD794" s="11"/>
      <c r="AE794" s="11"/>
      <c r="AF794" s="11"/>
      <c r="AP794" s="15"/>
    </row>
    <row r="795" spans="17:42" s="9" customFormat="1" ht="15.75">
      <c r="Q795" s="11"/>
      <c r="R795" s="11"/>
      <c r="S795" s="11"/>
      <c r="U795" s="11"/>
      <c r="AD795" s="11"/>
      <c r="AE795" s="11"/>
      <c r="AF795" s="11"/>
      <c r="AP795" s="15"/>
    </row>
    <row r="796" spans="17:42" s="9" customFormat="1" ht="15.75">
      <c r="Q796" s="11"/>
      <c r="R796" s="11"/>
      <c r="S796" s="11"/>
      <c r="U796" s="11"/>
      <c r="AD796" s="11"/>
      <c r="AE796" s="11"/>
      <c r="AF796" s="11"/>
      <c r="AP796" s="15"/>
    </row>
    <row r="797" spans="17:42" s="9" customFormat="1" ht="15.75">
      <c r="Q797" s="11"/>
      <c r="R797" s="11"/>
      <c r="S797" s="11"/>
      <c r="U797" s="11"/>
      <c r="AD797" s="11"/>
      <c r="AE797" s="11"/>
      <c r="AF797" s="11"/>
      <c r="AP797" s="15"/>
    </row>
    <row r="798" spans="17:42" s="9" customFormat="1" ht="15.75">
      <c r="Q798" s="11"/>
      <c r="R798" s="11"/>
      <c r="S798" s="11"/>
      <c r="U798" s="11"/>
      <c r="AD798" s="11"/>
      <c r="AE798" s="11"/>
      <c r="AF798" s="11"/>
      <c r="AP798" s="15"/>
    </row>
    <row r="799" spans="17:42" s="9" customFormat="1" ht="15.75">
      <c r="Q799" s="11"/>
      <c r="R799" s="11"/>
      <c r="S799" s="11"/>
      <c r="U799" s="11"/>
      <c r="AD799" s="11"/>
      <c r="AE799" s="11"/>
      <c r="AF799" s="11"/>
      <c r="AP799" s="15"/>
    </row>
    <row r="800" spans="17:42" s="9" customFormat="1" ht="15.75">
      <c r="Q800" s="11"/>
      <c r="R800" s="11"/>
      <c r="S800" s="11"/>
      <c r="U800" s="11"/>
      <c r="AD800" s="11"/>
      <c r="AE800" s="11"/>
      <c r="AF800" s="11"/>
      <c r="AP800" s="15"/>
    </row>
    <row r="801" spans="17:42" s="9" customFormat="1" ht="15.75">
      <c r="Q801" s="11"/>
      <c r="R801" s="11"/>
      <c r="S801" s="11"/>
      <c r="U801" s="11"/>
      <c r="AD801" s="11"/>
      <c r="AE801" s="11"/>
      <c r="AF801" s="11"/>
      <c r="AP801" s="15"/>
    </row>
    <row r="802" spans="17:42" s="9" customFormat="1" ht="15.75">
      <c r="Q802" s="11"/>
      <c r="R802" s="11"/>
      <c r="S802" s="11"/>
      <c r="U802" s="11"/>
      <c r="AD802" s="11"/>
      <c r="AE802" s="11"/>
      <c r="AF802" s="11"/>
      <c r="AP802" s="15"/>
    </row>
    <row r="803" spans="17:42" s="9" customFormat="1" ht="15.75">
      <c r="Q803" s="11"/>
      <c r="R803" s="11"/>
      <c r="S803" s="11"/>
      <c r="U803" s="11"/>
      <c r="AD803" s="11"/>
      <c r="AE803" s="11"/>
      <c r="AF803" s="11"/>
      <c r="AP803" s="15"/>
    </row>
    <row r="804" spans="17:42" s="9" customFormat="1" ht="15.75">
      <c r="Q804" s="11"/>
      <c r="R804" s="11"/>
      <c r="S804" s="11"/>
      <c r="U804" s="11"/>
      <c r="AD804" s="11"/>
      <c r="AE804" s="11"/>
      <c r="AF804" s="11"/>
      <c r="AP804" s="15"/>
    </row>
    <row r="805" spans="17:42" s="9" customFormat="1" ht="15.75">
      <c r="Q805" s="11"/>
      <c r="R805" s="11"/>
      <c r="S805" s="11"/>
      <c r="U805" s="11"/>
      <c r="AD805" s="11"/>
      <c r="AE805" s="11"/>
      <c r="AF805" s="11"/>
      <c r="AP805" s="15"/>
    </row>
    <row r="806" spans="17:42" s="9" customFormat="1" ht="15.75">
      <c r="Q806" s="11"/>
      <c r="R806" s="11"/>
      <c r="S806" s="11"/>
      <c r="U806" s="11"/>
      <c r="AD806" s="11"/>
      <c r="AE806" s="11"/>
      <c r="AF806" s="11"/>
      <c r="AP806" s="15"/>
    </row>
    <row r="807" spans="17:42" s="9" customFormat="1" ht="15.75">
      <c r="Q807" s="11"/>
      <c r="R807" s="11"/>
      <c r="S807" s="11"/>
      <c r="U807" s="11"/>
      <c r="AD807" s="11"/>
      <c r="AE807" s="11"/>
      <c r="AF807" s="11"/>
      <c r="AP807" s="15"/>
    </row>
    <row r="808" spans="17:42" s="9" customFormat="1" ht="15.75">
      <c r="Q808" s="11"/>
      <c r="R808" s="11"/>
      <c r="S808" s="11"/>
      <c r="U808" s="11"/>
      <c r="AD808" s="11"/>
      <c r="AE808" s="11"/>
      <c r="AF808" s="11"/>
      <c r="AP808" s="15"/>
    </row>
    <row r="809" spans="17:42" s="9" customFormat="1" ht="15.75">
      <c r="Q809" s="11"/>
      <c r="R809" s="11"/>
      <c r="S809" s="11"/>
      <c r="U809" s="11"/>
      <c r="AD809" s="11"/>
      <c r="AE809" s="11"/>
      <c r="AF809" s="11"/>
      <c r="AP809" s="15"/>
    </row>
    <row r="810" spans="17:42" s="9" customFormat="1" ht="15.75">
      <c r="Q810" s="11"/>
      <c r="R810" s="11"/>
      <c r="S810" s="11"/>
      <c r="U810" s="11"/>
      <c r="AD810" s="11"/>
      <c r="AE810" s="11"/>
      <c r="AF810" s="11"/>
      <c r="AP810" s="15"/>
    </row>
    <row r="811" spans="17:42" s="9" customFormat="1" ht="15.75">
      <c r="Q811" s="11"/>
      <c r="R811" s="11"/>
      <c r="S811" s="11"/>
      <c r="U811" s="11"/>
      <c r="AD811" s="11"/>
      <c r="AE811" s="11"/>
      <c r="AF811" s="11"/>
      <c r="AP811" s="15"/>
    </row>
    <row r="812" spans="17:42" s="9" customFormat="1" ht="15.75">
      <c r="Q812" s="11"/>
      <c r="R812" s="11"/>
      <c r="S812" s="11"/>
      <c r="U812" s="11"/>
      <c r="AD812" s="11"/>
      <c r="AE812" s="11"/>
      <c r="AF812" s="11"/>
      <c r="AP812" s="15"/>
    </row>
    <row r="813" spans="17:42" s="9" customFormat="1" ht="15.75">
      <c r="Q813" s="11"/>
      <c r="R813" s="11"/>
      <c r="S813" s="11"/>
      <c r="U813" s="11"/>
      <c r="AD813" s="11"/>
      <c r="AE813" s="11"/>
      <c r="AF813" s="11"/>
      <c r="AP813" s="15"/>
    </row>
    <row r="814" spans="17:42" s="9" customFormat="1" ht="15.75">
      <c r="Q814" s="11"/>
      <c r="R814" s="11"/>
      <c r="S814" s="11"/>
      <c r="U814" s="11"/>
      <c r="AD814" s="11"/>
      <c r="AE814" s="11"/>
      <c r="AF814" s="11"/>
      <c r="AP814" s="15"/>
    </row>
    <row r="815" spans="17:42" s="9" customFormat="1" ht="15.75">
      <c r="Q815" s="11"/>
      <c r="R815" s="11"/>
      <c r="S815" s="11"/>
      <c r="U815" s="11"/>
      <c r="AD815" s="11"/>
      <c r="AE815" s="11"/>
      <c r="AF815" s="11"/>
      <c r="AP815" s="15"/>
    </row>
    <row r="816" spans="17:42" s="9" customFormat="1" ht="15.75">
      <c r="Q816" s="11"/>
      <c r="R816" s="11"/>
      <c r="S816" s="11"/>
      <c r="U816" s="11"/>
      <c r="AD816" s="11"/>
      <c r="AE816" s="11"/>
      <c r="AF816" s="11"/>
      <c r="AP816" s="15"/>
    </row>
    <row r="817" spans="17:42" s="9" customFormat="1" ht="15.75">
      <c r="Q817" s="11"/>
      <c r="R817" s="11"/>
      <c r="S817" s="11"/>
      <c r="U817" s="11"/>
      <c r="AD817" s="11"/>
      <c r="AE817" s="11"/>
      <c r="AF817" s="11"/>
      <c r="AP817" s="15"/>
    </row>
    <row r="818" spans="17:42" s="9" customFormat="1" ht="15.75">
      <c r="Q818" s="11"/>
      <c r="R818" s="11"/>
      <c r="S818" s="11"/>
      <c r="U818" s="11"/>
      <c r="AD818" s="11"/>
      <c r="AE818" s="11"/>
      <c r="AF818" s="11"/>
      <c r="AP818" s="15"/>
    </row>
    <row r="819" spans="17:42" s="9" customFormat="1" ht="15.75">
      <c r="Q819" s="11"/>
      <c r="R819" s="11"/>
      <c r="S819" s="11"/>
      <c r="U819" s="11"/>
      <c r="AD819" s="11"/>
      <c r="AE819" s="11"/>
      <c r="AF819" s="11"/>
      <c r="AP819" s="15"/>
    </row>
    <row r="820" spans="17:42" s="9" customFormat="1" ht="15.75">
      <c r="Q820" s="11"/>
      <c r="R820" s="11"/>
      <c r="S820" s="11"/>
      <c r="U820" s="11"/>
      <c r="AD820" s="11"/>
      <c r="AE820" s="11"/>
      <c r="AF820" s="11"/>
      <c r="AP820" s="15"/>
    </row>
    <row r="821" spans="17:42" s="9" customFormat="1" ht="15.75">
      <c r="Q821" s="11"/>
      <c r="R821" s="11"/>
      <c r="S821" s="11"/>
      <c r="U821" s="11"/>
      <c r="AD821" s="11"/>
      <c r="AE821" s="11"/>
      <c r="AF821" s="11"/>
      <c r="AP821" s="15"/>
    </row>
    <row r="822" spans="17:42" s="9" customFormat="1" ht="15.75">
      <c r="Q822" s="11"/>
      <c r="R822" s="11"/>
      <c r="S822" s="11"/>
      <c r="U822" s="11"/>
      <c r="AD822" s="11"/>
      <c r="AE822" s="11"/>
      <c r="AF822" s="11"/>
      <c r="AP822" s="15"/>
    </row>
    <row r="823" spans="17:42" s="9" customFormat="1" ht="15.75">
      <c r="Q823" s="11"/>
      <c r="R823" s="11"/>
      <c r="S823" s="11"/>
      <c r="U823" s="11"/>
      <c r="AD823" s="11"/>
      <c r="AE823" s="11"/>
      <c r="AF823" s="11"/>
      <c r="AP823" s="15"/>
    </row>
    <row r="824" spans="17:42" s="9" customFormat="1" ht="15.75">
      <c r="Q824" s="11"/>
      <c r="R824" s="11"/>
      <c r="S824" s="11"/>
      <c r="U824" s="11"/>
      <c r="AD824" s="11"/>
      <c r="AE824" s="11"/>
      <c r="AF824" s="11"/>
      <c r="AP824" s="15"/>
    </row>
    <row r="825" spans="17:42" s="9" customFormat="1" ht="15.75">
      <c r="Q825" s="11"/>
      <c r="R825" s="11"/>
      <c r="S825" s="11"/>
      <c r="U825" s="11"/>
      <c r="AD825" s="11"/>
      <c r="AE825" s="11"/>
      <c r="AF825" s="11"/>
      <c r="AP825" s="15"/>
    </row>
    <row r="826" spans="17:42" s="9" customFormat="1" ht="15.75">
      <c r="Q826" s="11"/>
      <c r="R826" s="11"/>
      <c r="S826" s="11"/>
      <c r="U826" s="11"/>
      <c r="AD826" s="11"/>
      <c r="AE826" s="11"/>
      <c r="AF826" s="11"/>
      <c r="AP826" s="15"/>
    </row>
    <row r="827" spans="17:42" s="9" customFormat="1" ht="15.75">
      <c r="Q827" s="11"/>
      <c r="R827" s="11"/>
      <c r="S827" s="11"/>
      <c r="U827" s="11"/>
      <c r="AD827" s="11"/>
      <c r="AE827" s="11"/>
      <c r="AF827" s="11"/>
      <c r="AP827" s="15"/>
    </row>
    <row r="828" spans="17:42" s="9" customFormat="1" ht="15.75">
      <c r="Q828" s="11"/>
      <c r="R828" s="11"/>
      <c r="S828" s="11"/>
      <c r="U828" s="11"/>
      <c r="AD828" s="11"/>
      <c r="AE828" s="11"/>
      <c r="AF828" s="11"/>
      <c r="AP828" s="15"/>
    </row>
    <row r="829" spans="17:42" s="9" customFormat="1" ht="15.75">
      <c r="Q829" s="11"/>
      <c r="R829" s="11"/>
      <c r="S829" s="11"/>
      <c r="U829" s="11"/>
      <c r="AD829" s="11"/>
      <c r="AE829" s="11"/>
      <c r="AF829" s="11"/>
      <c r="AP829" s="15"/>
    </row>
    <row r="830" spans="17:42" s="9" customFormat="1" ht="15.75">
      <c r="Q830" s="11"/>
      <c r="R830" s="11"/>
      <c r="S830" s="11"/>
      <c r="U830" s="11"/>
      <c r="AD830" s="11"/>
      <c r="AE830" s="11"/>
      <c r="AF830" s="11"/>
      <c r="AP830" s="15"/>
    </row>
    <row r="831" spans="17:42" s="9" customFormat="1" ht="15.75">
      <c r="Q831" s="11"/>
      <c r="R831" s="11"/>
      <c r="S831" s="11"/>
      <c r="U831" s="11"/>
      <c r="AD831" s="11"/>
      <c r="AE831" s="11"/>
      <c r="AF831" s="11"/>
      <c r="AP831" s="15"/>
    </row>
    <row r="832" spans="17:42" s="9" customFormat="1" ht="15.75">
      <c r="Q832" s="11"/>
      <c r="R832" s="11"/>
      <c r="S832" s="11"/>
      <c r="U832" s="11"/>
      <c r="AD832" s="11"/>
      <c r="AE832" s="11"/>
      <c r="AF832" s="11"/>
      <c r="AP832" s="15"/>
    </row>
    <row r="833" spans="17:42" s="9" customFormat="1" ht="15.75">
      <c r="Q833" s="11"/>
      <c r="R833" s="11"/>
      <c r="S833" s="11"/>
      <c r="U833" s="11"/>
      <c r="AD833" s="11"/>
      <c r="AE833" s="11"/>
      <c r="AF833" s="11"/>
      <c r="AP833" s="15"/>
    </row>
    <row r="834" spans="17:42" s="9" customFormat="1" ht="15.75">
      <c r="Q834" s="11"/>
      <c r="R834" s="11"/>
      <c r="S834" s="11"/>
      <c r="U834" s="11"/>
      <c r="AD834" s="11"/>
      <c r="AE834" s="11"/>
      <c r="AF834" s="11"/>
      <c r="AP834" s="15"/>
    </row>
    <row r="835" spans="17:42" s="9" customFormat="1" ht="15.75">
      <c r="Q835" s="11"/>
      <c r="R835" s="11"/>
      <c r="S835" s="11"/>
      <c r="U835" s="11"/>
      <c r="AD835" s="11"/>
      <c r="AE835" s="11"/>
      <c r="AF835" s="11"/>
      <c r="AP835" s="15"/>
    </row>
    <row r="836" spans="17:42" s="9" customFormat="1" ht="15.75">
      <c r="Q836" s="11"/>
      <c r="R836" s="11"/>
      <c r="S836" s="11"/>
      <c r="U836" s="11"/>
      <c r="AD836" s="11"/>
      <c r="AE836" s="11"/>
      <c r="AF836" s="11"/>
      <c r="AP836" s="15"/>
    </row>
    <row r="837" spans="17:42" s="9" customFormat="1" ht="15.75">
      <c r="Q837" s="11"/>
      <c r="R837" s="11"/>
      <c r="S837" s="11"/>
      <c r="U837" s="11"/>
      <c r="AD837" s="11"/>
      <c r="AE837" s="11"/>
      <c r="AF837" s="11"/>
      <c r="AP837" s="15"/>
    </row>
    <row r="838" spans="17:42" s="9" customFormat="1" ht="15.75">
      <c r="Q838" s="11"/>
      <c r="R838" s="11"/>
      <c r="S838" s="11"/>
      <c r="U838" s="11"/>
      <c r="AD838" s="11"/>
      <c r="AE838" s="11"/>
      <c r="AF838" s="11"/>
      <c r="AP838" s="15"/>
    </row>
    <row r="839" spans="17:42" s="9" customFormat="1" ht="15.75">
      <c r="Q839" s="11"/>
      <c r="R839" s="11"/>
      <c r="S839" s="11"/>
      <c r="U839" s="11"/>
      <c r="AD839" s="11"/>
      <c r="AE839" s="11"/>
      <c r="AF839" s="11"/>
      <c r="AP839" s="15"/>
    </row>
    <row r="840" spans="17:42" s="9" customFormat="1" ht="15.75">
      <c r="Q840" s="11"/>
      <c r="R840" s="11"/>
      <c r="S840" s="11"/>
      <c r="U840" s="11"/>
      <c r="AD840" s="11"/>
      <c r="AE840" s="11"/>
      <c r="AF840" s="11"/>
      <c r="AP840" s="15"/>
    </row>
    <row r="841" spans="17:42" s="9" customFormat="1" ht="15.75">
      <c r="Q841" s="11"/>
      <c r="R841" s="11"/>
      <c r="S841" s="11"/>
      <c r="U841" s="11"/>
      <c r="AD841" s="11"/>
      <c r="AE841" s="11"/>
      <c r="AF841" s="11"/>
      <c r="AP841" s="15"/>
    </row>
    <row r="842" spans="17:42" s="9" customFormat="1" ht="15.75">
      <c r="Q842" s="11"/>
      <c r="R842" s="11"/>
      <c r="S842" s="11"/>
      <c r="U842" s="11"/>
      <c r="AD842" s="11"/>
      <c r="AE842" s="11"/>
      <c r="AF842" s="11"/>
      <c r="AP842" s="15"/>
    </row>
    <row r="843" spans="17:42" s="9" customFormat="1" ht="15.75">
      <c r="Q843" s="11"/>
      <c r="R843" s="11"/>
      <c r="S843" s="11"/>
      <c r="U843" s="11"/>
      <c r="AD843" s="11"/>
      <c r="AE843" s="11"/>
      <c r="AF843" s="11"/>
      <c r="AP843" s="15"/>
    </row>
    <row r="844" spans="17:42" s="9" customFormat="1" ht="15.75">
      <c r="Q844" s="11"/>
      <c r="R844" s="11"/>
      <c r="S844" s="11"/>
      <c r="U844" s="11"/>
      <c r="AD844" s="11"/>
      <c r="AE844" s="11"/>
      <c r="AF844" s="11"/>
      <c r="AP844" s="15"/>
    </row>
    <row r="845" spans="17:42" s="9" customFormat="1" ht="15.75">
      <c r="Q845" s="11"/>
      <c r="R845" s="11"/>
      <c r="S845" s="11"/>
      <c r="U845" s="11"/>
      <c r="AD845" s="11"/>
      <c r="AE845" s="11"/>
      <c r="AF845" s="11"/>
      <c r="AP845" s="15"/>
    </row>
    <row r="846" spans="17:42" s="9" customFormat="1" ht="15.75">
      <c r="Q846" s="11"/>
      <c r="R846" s="11"/>
      <c r="S846" s="11"/>
      <c r="U846" s="11"/>
      <c r="AD846" s="11"/>
      <c r="AE846" s="11"/>
      <c r="AF846" s="11"/>
      <c r="AP846" s="15"/>
    </row>
    <row r="847" spans="17:42" s="9" customFormat="1" ht="15.75">
      <c r="Q847" s="11"/>
      <c r="R847" s="11"/>
      <c r="S847" s="11"/>
      <c r="U847" s="11"/>
      <c r="AD847" s="11"/>
      <c r="AE847" s="11"/>
      <c r="AF847" s="11"/>
      <c r="AP847" s="15"/>
    </row>
    <row r="848" spans="17:42" s="9" customFormat="1" ht="15.75">
      <c r="Q848" s="11"/>
      <c r="R848" s="11"/>
      <c r="S848" s="11"/>
      <c r="U848" s="11"/>
      <c r="AD848" s="11"/>
      <c r="AE848" s="11"/>
      <c r="AF848" s="11"/>
      <c r="AP848" s="15"/>
    </row>
    <row r="849" spans="17:42" s="9" customFormat="1" ht="15.75">
      <c r="Q849" s="11"/>
      <c r="R849" s="11"/>
      <c r="S849" s="11"/>
      <c r="U849" s="11"/>
      <c r="AD849" s="11"/>
      <c r="AE849" s="11"/>
      <c r="AF849" s="11"/>
      <c r="AP849" s="15"/>
    </row>
    <row r="850" spans="17:42" s="9" customFormat="1" ht="15.75">
      <c r="Q850" s="11"/>
      <c r="R850" s="11"/>
      <c r="S850" s="11"/>
      <c r="U850" s="11"/>
      <c r="AD850" s="11"/>
      <c r="AE850" s="11"/>
      <c r="AF850" s="11"/>
      <c r="AP850" s="15"/>
    </row>
    <row r="851" spans="17:42" s="9" customFormat="1" ht="15.75">
      <c r="Q851" s="11"/>
      <c r="R851" s="11"/>
      <c r="S851" s="11"/>
      <c r="U851" s="11"/>
      <c r="AD851" s="11"/>
      <c r="AE851" s="11"/>
      <c r="AF851" s="11"/>
      <c r="AP851" s="15"/>
    </row>
    <row r="852" spans="17:42" s="9" customFormat="1" ht="15.75">
      <c r="Q852" s="11"/>
      <c r="R852" s="11"/>
      <c r="S852" s="11"/>
      <c r="U852" s="11"/>
      <c r="AD852" s="11"/>
      <c r="AE852" s="11"/>
      <c r="AF852" s="11"/>
      <c r="AP852" s="15"/>
    </row>
    <row r="853" spans="17:42" s="9" customFormat="1" ht="15.75">
      <c r="Q853" s="11"/>
      <c r="R853" s="11"/>
      <c r="S853" s="11"/>
      <c r="U853" s="11"/>
      <c r="AD853" s="11"/>
      <c r="AE853" s="11"/>
      <c r="AF853" s="11"/>
      <c r="AP853" s="15"/>
    </row>
    <row r="854" spans="17:42" s="9" customFormat="1" ht="15.75">
      <c r="Q854" s="11"/>
      <c r="R854" s="11"/>
      <c r="S854" s="11"/>
      <c r="U854" s="11"/>
      <c r="AD854" s="11"/>
      <c r="AE854" s="11"/>
      <c r="AF854" s="11"/>
      <c r="AP854" s="15"/>
    </row>
    <row r="855" spans="17:42" s="9" customFormat="1" ht="15.75">
      <c r="Q855" s="11"/>
      <c r="R855" s="11"/>
      <c r="S855" s="11"/>
      <c r="U855" s="11"/>
      <c r="AD855" s="11"/>
      <c r="AE855" s="11"/>
      <c r="AF855" s="11"/>
      <c r="AP855" s="15"/>
    </row>
    <row r="856" spans="17:42" s="9" customFormat="1" ht="15.75">
      <c r="Q856" s="11"/>
      <c r="R856" s="11"/>
      <c r="S856" s="11"/>
      <c r="U856" s="11"/>
      <c r="AD856" s="11"/>
      <c r="AE856" s="11"/>
      <c r="AF856" s="11"/>
      <c r="AP856" s="15"/>
    </row>
    <row r="857" spans="17:42" s="9" customFormat="1" ht="15.75">
      <c r="Q857" s="11"/>
      <c r="R857" s="11"/>
      <c r="S857" s="11"/>
      <c r="U857" s="11"/>
      <c r="AD857" s="11"/>
      <c r="AE857" s="11"/>
      <c r="AF857" s="11"/>
      <c r="AP857" s="15"/>
    </row>
    <row r="858" spans="17:42" s="9" customFormat="1" ht="15.75">
      <c r="Q858" s="11"/>
      <c r="R858" s="11"/>
      <c r="S858" s="11"/>
      <c r="U858" s="11"/>
      <c r="AD858" s="11"/>
      <c r="AE858" s="11"/>
      <c r="AF858" s="11"/>
      <c r="AP858" s="15"/>
    </row>
    <row r="859" spans="17:42" s="9" customFormat="1" ht="15.75">
      <c r="Q859" s="11"/>
      <c r="R859" s="11"/>
      <c r="S859" s="11"/>
      <c r="U859" s="11"/>
      <c r="AD859" s="11"/>
      <c r="AE859" s="11"/>
      <c r="AF859" s="11"/>
      <c r="AP859" s="15"/>
    </row>
    <row r="860" spans="17:42" s="9" customFormat="1" ht="15.75">
      <c r="Q860" s="11"/>
      <c r="R860" s="11"/>
      <c r="S860" s="11"/>
      <c r="U860" s="11"/>
      <c r="AD860" s="11"/>
      <c r="AE860" s="11"/>
      <c r="AF860" s="11"/>
      <c r="AP860" s="15"/>
    </row>
    <row r="861" spans="17:42" s="9" customFormat="1" ht="15.75">
      <c r="Q861" s="11"/>
      <c r="R861" s="11"/>
      <c r="S861" s="11"/>
      <c r="U861" s="11"/>
      <c r="AD861" s="11"/>
      <c r="AE861" s="11"/>
      <c r="AF861" s="11"/>
      <c r="AP861" s="15"/>
    </row>
    <row r="862" spans="17:42" s="9" customFormat="1" ht="15.75">
      <c r="Q862" s="11"/>
      <c r="R862" s="11"/>
      <c r="S862" s="11"/>
      <c r="U862" s="11"/>
      <c r="AD862" s="11"/>
      <c r="AE862" s="11"/>
      <c r="AF862" s="11"/>
      <c r="AP862" s="15"/>
    </row>
    <row r="863" spans="17:42" s="9" customFormat="1" ht="15.75">
      <c r="Q863" s="11"/>
      <c r="R863" s="11"/>
      <c r="S863" s="11"/>
      <c r="U863" s="11"/>
      <c r="AD863" s="11"/>
      <c r="AE863" s="11"/>
      <c r="AF863" s="11"/>
      <c r="AP863" s="15"/>
    </row>
    <row r="864" spans="17:42" s="9" customFormat="1" ht="15.75">
      <c r="Q864" s="11"/>
      <c r="R864" s="11"/>
      <c r="S864" s="11"/>
      <c r="U864" s="11"/>
      <c r="AD864" s="11"/>
      <c r="AE864" s="11"/>
      <c r="AF864" s="11"/>
      <c r="AP864" s="15"/>
    </row>
    <row r="865" spans="17:42" s="9" customFormat="1" ht="15.75">
      <c r="Q865" s="11"/>
      <c r="R865" s="11"/>
      <c r="S865" s="11"/>
      <c r="U865" s="11"/>
      <c r="AD865" s="11"/>
      <c r="AE865" s="11"/>
      <c r="AF865" s="11"/>
      <c r="AP865" s="15"/>
    </row>
    <row r="866" spans="17:42" s="9" customFormat="1" ht="15.75">
      <c r="Q866" s="11"/>
      <c r="R866" s="11"/>
      <c r="S866" s="11"/>
      <c r="U866" s="11"/>
      <c r="AD866" s="11"/>
      <c r="AE866" s="11"/>
      <c r="AF866" s="11"/>
      <c r="AP866" s="15"/>
    </row>
    <row r="867" spans="17:42" s="9" customFormat="1" ht="15.75">
      <c r="Q867" s="11"/>
      <c r="R867" s="11"/>
      <c r="S867" s="11"/>
      <c r="U867" s="11"/>
      <c r="AD867" s="11"/>
      <c r="AE867" s="11"/>
      <c r="AF867" s="11"/>
      <c r="AP867" s="15"/>
    </row>
    <row r="868" spans="17:42" s="9" customFormat="1" ht="15.75">
      <c r="Q868" s="11"/>
      <c r="R868" s="11"/>
      <c r="S868" s="11"/>
      <c r="U868" s="11"/>
      <c r="AD868" s="11"/>
      <c r="AE868" s="11"/>
      <c r="AF868" s="11"/>
      <c r="AP868" s="15"/>
    </row>
    <row r="869" spans="17:42" s="9" customFormat="1" ht="15.75">
      <c r="Q869" s="11"/>
      <c r="R869" s="11"/>
      <c r="S869" s="11"/>
      <c r="U869" s="11"/>
      <c r="AD869" s="11"/>
      <c r="AE869" s="11"/>
      <c r="AF869" s="11"/>
      <c r="AP869" s="15"/>
    </row>
    <row r="870" spans="17:42" s="9" customFormat="1" ht="15.75">
      <c r="Q870" s="11"/>
      <c r="R870" s="11"/>
      <c r="S870" s="11"/>
      <c r="U870" s="11"/>
      <c r="AD870" s="11"/>
      <c r="AE870" s="11"/>
      <c r="AF870" s="11"/>
      <c r="AP870" s="15"/>
    </row>
    <row r="871" spans="17:42" s="9" customFormat="1" ht="15.75">
      <c r="Q871" s="11"/>
      <c r="R871" s="11"/>
      <c r="S871" s="11"/>
      <c r="U871" s="11"/>
      <c r="AD871" s="11"/>
      <c r="AE871" s="11"/>
      <c r="AF871" s="11"/>
      <c r="AP871" s="15"/>
    </row>
    <row r="872" spans="17:42" s="9" customFormat="1" ht="15.75">
      <c r="Q872" s="11"/>
      <c r="R872" s="11"/>
      <c r="S872" s="11"/>
      <c r="U872" s="11"/>
      <c r="AD872" s="11"/>
      <c r="AE872" s="11"/>
      <c r="AF872" s="11"/>
      <c r="AP872" s="15"/>
    </row>
    <row r="873" spans="17:42" s="9" customFormat="1" ht="15.75">
      <c r="Q873" s="11"/>
      <c r="R873" s="11"/>
      <c r="S873" s="11"/>
      <c r="U873" s="11"/>
      <c r="AD873" s="11"/>
      <c r="AE873" s="11"/>
      <c r="AF873" s="11"/>
      <c r="AP873" s="15"/>
    </row>
    <row r="874" spans="17:42" s="9" customFormat="1" ht="15.75">
      <c r="Q874" s="11"/>
      <c r="R874" s="11"/>
      <c r="S874" s="11"/>
      <c r="U874" s="11"/>
      <c r="AD874" s="11"/>
      <c r="AE874" s="11"/>
      <c r="AF874" s="11"/>
      <c r="AP874" s="15"/>
    </row>
    <row r="875" spans="17:42" s="9" customFormat="1" ht="15.75">
      <c r="Q875" s="11"/>
      <c r="R875" s="11"/>
      <c r="S875" s="11"/>
      <c r="U875" s="11"/>
      <c r="AD875" s="11"/>
      <c r="AE875" s="11"/>
      <c r="AF875" s="11"/>
      <c r="AP875" s="15"/>
    </row>
    <row r="876" spans="17:42" s="9" customFormat="1" ht="15.75">
      <c r="Q876" s="11"/>
      <c r="R876" s="11"/>
      <c r="S876" s="11"/>
      <c r="U876" s="11"/>
      <c r="AD876" s="11"/>
      <c r="AE876" s="11"/>
      <c r="AF876" s="11"/>
      <c r="AP876" s="15"/>
    </row>
    <row r="877" spans="17:42" s="9" customFormat="1" ht="15.75">
      <c r="Q877" s="11"/>
      <c r="R877" s="11"/>
      <c r="S877" s="11"/>
      <c r="U877" s="11"/>
      <c r="AD877" s="11"/>
      <c r="AE877" s="11"/>
      <c r="AF877" s="11"/>
      <c r="AP877" s="15"/>
    </row>
    <row r="878" spans="17:42" s="9" customFormat="1" ht="15.75">
      <c r="Q878" s="11"/>
      <c r="R878" s="11"/>
      <c r="S878" s="11"/>
      <c r="U878" s="11"/>
      <c r="AD878" s="11"/>
      <c r="AE878" s="11"/>
      <c r="AF878" s="11"/>
      <c r="AP878" s="15"/>
    </row>
    <row r="879" spans="17:42" s="9" customFormat="1" ht="15.75">
      <c r="Q879" s="11"/>
      <c r="R879" s="11"/>
      <c r="S879" s="11"/>
      <c r="U879" s="11"/>
      <c r="AD879" s="11"/>
      <c r="AE879" s="11"/>
      <c r="AF879" s="11"/>
      <c r="AP879" s="15"/>
    </row>
    <row r="880" spans="17:42" s="9" customFormat="1" ht="15.75">
      <c r="Q880" s="11"/>
      <c r="R880" s="11"/>
      <c r="S880" s="11"/>
      <c r="U880" s="11"/>
      <c r="AD880" s="11"/>
      <c r="AE880" s="11"/>
      <c r="AF880" s="11"/>
      <c r="AP880" s="15"/>
    </row>
    <row r="881" spans="17:42" s="9" customFormat="1" ht="15.75">
      <c r="Q881" s="11"/>
      <c r="R881" s="11"/>
      <c r="S881" s="11"/>
      <c r="U881" s="11"/>
      <c r="AD881" s="11"/>
      <c r="AE881" s="11"/>
      <c r="AF881" s="11"/>
      <c r="AP881" s="15"/>
    </row>
    <row r="882" spans="17:42" s="9" customFormat="1" ht="15.75">
      <c r="Q882" s="11"/>
      <c r="R882" s="11"/>
      <c r="S882" s="11"/>
      <c r="U882" s="11"/>
      <c r="AD882" s="11"/>
      <c r="AE882" s="11"/>
      <c r="AF882" s="11"/>
      <c r="AP882" s="15"/>
    </row>
    <row r="883" spans="17:42" s="9" customFormat="1" ht="15.75">
      <c r="Q883" s="11"/>
      <c r="R883" s="11"/>
      <c r="S883" s="11"/>
      <c r="U883" s="11"/>
      <c r="AD883" s="11"/>
      <c r="AE883" s="11"/>
      <c r="AF883" s="11"/>
      <c r="AP883" s="15"/>
    </row>
    <row r="884" spans="17:42" s="9" customFormat="1" ht="15.75">
      <c r="Q884" s="11"/>
      <c r="R884" s="11"/>
      <c r="S884" s="11"/>
      <c r="U884" s="11"/>
      <c r="AD884" s="11"/>
      <c r="AE884" s="11"/>
      <c r="AF884" s="11"/>
      <c r="AP884" s="15"/>
    </row>
    <row r="885" spans="17:42" s="9" customFormat="1" ht="15.75">
      <c r="Q885" s="11"/>
      <c r="R885" s="11"/>
      <c r="S885" s="11"/>
      <c r="U885" s="11"/>
      <c r="AD885" s="11"/>
      <c r="AE885" s="11"/>
      <c r="AF885" s="11"/>
      <c r="AP885" s="15"/>
    </row>
    <row r="886" spans="17:42" s="9" customFormat="1" ht="15.75">
      <c r="Q886" s="11"/>
      <c r="R886" s="11"/>
      <c r="S886" s="11"/>
      <c r="U886" s="11"/>
      <c r="AD886" s="11"/>
      <c r="AE886" s="11"/>
      <c r="AF886" s="11"/>
      <c r="AP886" s="15"/>
    </row>
    <row r="887" spans="17:42" s="9" customFormat="1" ht="15.75">
      <c r="Q887" s="11"/>
      <c r="R887" s="11"/>
      <c r="S887" s="11"/>
      <c r="U887" s="11"/>
      <c r="AD887" s="11"/>
      <c r="AE887" s="11"/>
      <c r="AF887" s="11"/>
      <c r="AP887" s="15"/>
    </row>
    <row r="888" spans="17:42" s="9" customFormat="1" ht="15.75">
      <c r="Q888" s="11"/>
      <c r="R888" s="11"/>
      <c r="S888" s="11"/>
      <c r="U888" s="11"/>
      <c r="AD888" s="11"/>
      <c r="AE888" s="11"/>
      <c r="AF888" s="11"/>
      <c r="AP888" s="15"/>
    </row>
    <row r="889" spans="17:42" s="9" customFormat="1" ht="15.75">
      <c r="Q889" s="11"/>
      <c r="R889" s="11"/>
      <c r="S889" s="11"/>
      <c r="U889" s="11"/>
      <c r="AD889" s="11"/>
      <c r="AE889" s="11"/>
      <c r="AF889" s="11"/>
      <c r="AP889" s="15"/>
    </row>
    <row r="890" spans="17:42" s="9" customFormat="1" ht="15.75">
      <c r="Q890" s="11"/>
      <c r="R890" s="11"/>
      <c r="S890" s="11"/>
      <c r="U890" s="11"/>
      <c r="AD890" s="11"/>
      <c r="AE890" s="11"/>
      <c r="AF890" s="11"/>
      <c r="AP890" s="15"/>
    </row>
    <row r="891" spans="17:42" s="9" customFormat="1" ht="15.75">
      <c r="Q891" s="11"/>
      <c r="R891" s="11"/>
      <c r="S891" s="11"/>
      <c r="U891" s="11"/>
      <c r="AD891" s="11"/>
      <c r="AE891" s="11"/>
      <c r="AF891" s="11"/>
      <c r="AP891" s="15"/>
    </row>
    <row r="892" spans="17:42" s="9" customFormat="1" ht="15.75">
      <c r="Q892" s="11"/>
      <c r="R892" s="11"/>
      <c r="S892" s="11"/>
      <c r="U892" s="11"/>
      <c r="AD892" s="11"/>
      <c r="AE892" s="11"/>
      <c r="AF892" s="11"/>
      <c r="AP892" s="15"/>
    </row>
    <row r="893" spans="17:42" s="9" customFormat="1" ht="15.75">
      <c r="Q893" s="11"/>
      <c r="R893" s="11"/>
      <c r="S893" s="11"/>
      <c r="U893" s="11"/>
      <c r="AD893" s="11"/>
      <c r="AE893" s="11"/>
      <c r="AF893" s="11"/>
      <c r="AP893" s="15"/>
    </row>
    <row r="894" spans="17:42" s="9" customFormat="1" ht="15.75">
      <c r="Q894" s="11"/>
      <c r="R894" s="11"/>
      <c r="S894" s="11"/>
      <c r="U894" s="11"/>
      <c r="AD894" s="11"/>
      <c r="AE894" s="11"/>
      <c r="AF894" s="11"/>
      <c r="AP894" s="15"/>
    </row>
    <row r="895" spans="17:42" s="9" customFormat="1" ht="15.75">
      <c r="Q895" s="11"/>
      <c r="R895" s="11"/>
      <c r="S895" s="11"/>
      <c r="U895" s="11"/>
      <c r="AD895" s="11"/>
      <c r="AE895" s="11"/>
      <c r="AF895" s="11"/>
      <c r="AP895" s="15"/>
    </row>
    <row r="896" spans="17:42" s="9" customFormat="1" ht="15.75">
      <c r="Q896" s="11"/>
      <c r="R896" s="11"/>
      <c r="S896" s="11"/>
      <c r="U896" s="11"/>
      <c r="AD896" s="11"/>
      <c r="AE896" s="11"/>
      <c r="AF896" s="11"/>
      <c r="AP896" s="15"/>
    </row>
    <row r="897" spans="17:42" s="9" customFormat="1" ht="15.75">
      <c r="Q897" s="11"/>
      <c r="R897" s="11"/>
      <c r="S897" s="11"/>
      <c r="U897" s="11"/>
      <c r="AD897" s="11"/>
      <c r="AE897" s="11"/>
      <c r="AF897" s="11"/>
      <c r="AP897" s="15"/>
    </row>
    <row r="898" spans="17:42" s="9" customFormat="1" ht="15.75">
      <c r="Q898" s="11"/>
      <c r="R898" s="11"/>
      <c r="S898" s="11"/>
      <c r="U898" s="11"/>
      <c r="AD898" s="11"/>
      <c r="AE898" s="11"/>
      <c r="AF898" s="11"/>
      <c r="AP898" s="15"/>
    </row>
    <row r="899" spans="17:42" s="9" customFormat="1" ht="15.75">
      <c r="Q899" s="11"/>
      <c r="R899" s="11"/>
      <c r="S899" s="11"/>
      <c r="U899" s="11"/>
      <c r="AD899" s="11"/>
      <c r="AE899" s="11"/>
      <c r="AF899" s="11"/>
      <c r="AP899" s="15"/>
    </row>
    <row r="900" spans="17:42" s="9" customFormat="1" ht="15.75">
      <c r="Q900" s="11"/>
      <c r="R900" s="11"/>
      <c r="S900" s="11"/>
      <c r="U900" s="11"/>
      <c r="AD900" s="11"/>
      <c r="AE900" s="11"/>
      <c r="AF900" s="11"/>
      <c r="AP900" s="15"/>
    </row>
    <row r="901" spans="17:42" s="9" customFormat="1" ht="15.75">
      <c r="Q901" s="11"/>
      <c r="R901" s="11"/>
      <c r="S901" s="11"/>
      <c r="U901" s="11"/>
      <c r="AD901" s="11"/>
      <c r="AE901" s="11"/>
      <c r="AF901" s="11"/>
      <c r="AP901" s="15"/>
    </row>
    <row r="902" spans="17:42" s="9" customFormat="1" ht="15.75">
      <c r="Q902" s="11"/>
      <c r="R902" s="11"/>
      <c r="S902" s="11"/>
      <c r="U902" s="11"/>
      <c r="AD902" s="11"/>
      <c r="AE902" s="11"/>
      <c r="AF902" s="11"/>
      <c r="AP902" s="15"/>
    </row>
    <row r="903" spans="17:42" s="9" customFormat="1" ht="15.75">
      <c r="Q903" s="11"/>
      <c r="R903" s="11"/>
      <c r="S903" s="11"/>
      <c r="U903" s="11"/>
      <c r="AD903" s="11"/>
      <c r="AE903" s="11"/>
      <c r="AF903" s="11"/>
      <c r="AP903" s="15"/>
    </row>
    <row r="904" spans="17:42" s="9" customFormat="1" ht="15.75">
      <c r="Q904" s="11"/>
      <c r="R904" s="11"/>
      <c r="S904" s="11"/>
      <c r="U904" s="11"/>
      <c r="AD904" s="11"/>
      <c r="AE904" s="11"/>
      <c r="AF904" s="11"/>
      <c r="AP904" s="15"/>
    </row>
    <row r="905" spans="17:42" s="9" customFormat="1" ht="15.75">
      <c r="Q905" s="11"/>
      <c r="R905" s="11"/>
      <c r="S905" s="11"/>
      <c r="U905" s="11"/>
      <c r="AD905" s="11"/>
      <c r="AE905" s="11"/>
      <c r="AF905" s="11"/>
      <c r="AP905" s="15"/>
    </row>
    <row r="906" spans="17:42" s="9" customFormat="1" ht="15.75">
      <c r="Q906" s="11"/>
      <c r="R906" s="11"/>
      <c r="S906" s="11"/>
      <c r="U906" s="11"/>
      <c r="AD906" s="11"/>
      <c r="AE906" s="11"/>
      <c r="AF906" s="11"/>
      <c r="AP906" s="15"/>
    </row>
    <row r="907" spans="17:42" s="9" customFormat="1" ht="15.75">
      <c r="Q907" s="11"/>
      <c r="R907" s="11"/>
      <c r="S907" s="11"/>
      <c r="U907" s="11"/>
      <c r="AD907" s="11"/>
      <c r="AE907" s="11"/>
      <c r="AF907" s="11"/>
      <c r="AP907" s="15"/>
    </row>
    <row r="908" spans="17:42" s="9" customFormat="1" ht="15.75">
      <c r="Q908" s="11"/>
      <c r="R908" s="11"/>
      <c r="S908" s="11"/>
      <c r="U908" s="11"/>
      <c r="AD908" s="11"/>
      <c r="AE908" s="11"/>
      <c r="AF908" s="11"/>
      <c r="AP908" s="15"/>
    </row>
    <row r="909" spans="17:42" s="9" customFormat="1" ht="15.75">
      <c r="Q909" s="11"/>
      <c r="R909" s="11"/>
      <c r="S909" s="11"/>
      <c r="U909" s="11"/>
      <c r="AD909" s="11"/>
      <c r="AE909" s="11"/>
      <c r="AF909" s="11"/>
      <c r="AP909" s="15"/>
    </row>
    <row r="910" spans="17:42" s="9" customFormat="1" ht="15.75">
      <c r="Q910" s="11"/>
      <c r="R910" s="11"/>
      <c r="S910" s="11"/>
      <c r="U910" s="11"/>
      <c r="AD910" s="11"/>
      <c r="AE910" s="11"/>
      <c r="AF910" s="11"/>
      <c r="AP910" s="15"/>
    </row>
    <row r="911" spans="17:42" s="9" customFormat="1" ht="15.75">
      <c r="Q911" s="11"/>
      <c r="R911" s="11"/>
      <c r="S911" s="11"/>
      <c r="U911" s="11"/>
      <c r="AD911" s="11"/>
      <c r="AE911" s="11"/>
      <c r="AF911" s="11"/>
      <c r="AP911" s="15"/>
    </row>
    <row r="912" spans="17:42" s="9" customFormat="1" ht="15.75">
      <c r="Q912" s="11"/>
      <c r="R912" s="11"/>
      <c r="S912" s="11"/>
      <c r="U912" s="11"/>
      <c r="AD912" s="11"/>
      <c r="AE912" s="11"/>
      <c r="AF912" s="11"/>
      <c r="AP912" s="15"/>
    </row>
    <row r="913" spans="17:42" s="9" customFormat="1" ht="15.75">
      <c r="Q913" s="11"/>
      <c r="R913" s="11"/>
      <c r="S913" s="11"/>
      <c r="U913" s="11"/>
      <c r="AD913" s="11"/>
      <c r="AE913" s="11"/>
      <c r="AF913" s="11"/>
      <c r="AP913" s="15"/>
    </row>
    <row r="914" spans="17:42" s="9" customFormat="1" ht="15.75">
      <c r="Q914" s="11"/>
      <c r="R914" s="11"/>
      <c r="S914" s="11"/>
      <c r="U914" s="11"/>
      <c r="AD914" s="11"/>
      <c r="AE914" s="11"/>
      <c r="AF914" s="11"/>
      <c r="AP914" s="15"/>
    </row>
    <row r="915" spans="17:42" s="9" customFormat="1" ht="15.75">
      <c r="Q915" s="11"/>
      <c r="R915" s="11"/>
      <c r="S915" s="11"/>
      <c r="U915" s="11"/>
      <c r="AD915" s="11"/>
      <c r="AE915" s="11"/>
      <c r="AF915" s="11"/>
      <c r="AP915" s="15"/>
    </row>
    <row r="916" spans="17:42" s="9" customFormat="1" ht="15.75">
      <c r="Q916" s="11"/>
      <c r="R916" s="11"/>
      <c r="S916" s="11"/>
      <c r="U916" s="11"/>
      <c r="AD916" s="11"/>
      <c r="AE916" s="11"/>
      <c r="AF916" s="11"/>
      <c r="AP916" s="15"/>
    </row>
    <row r="917" spans="17:42" s="9" customFormat="1" ht="15.75">
      <c r="Q917" s="11"/>
      <c r="R917" s="11"/>
      <c r="S917" s="11"/>
      <c r="U917" s="11"/>
      <c r="AD917" s="11"/>
      <c r="AE917" s="11"/>
      <c r="AF917" s="11"/>
      <c r="AP917" s="15"/>
    </row>
    <row r="918" spans="17:42" s="9" customFormat="1" ht="15.75">
      <c r="Q918" s="11"/>
      <c r="R918" s="11"/>
      <c r="S918" s="11"/>
      <c r="U918" s="11"/>
      <c r="AD918" s="11"/>
      <c r="AE918" s="11"/>
      <c r="AF918" s="11"/>
      <c r="AP918" s="15"/>
    </row>
    <row r="919" spans="17:42" s="9" customFormat="1" ht="15.75">
      <c r="Q919" s="11"/>
      <c r="R919" s="11"/>
      <c r="S919" s="11"/>
      <c r="U919" s="11"/>
      <c r="AD919" s="11"/>
      <c r="AE919" s="11"/>
      <c r="AF919" s="11"/>
      <c r="AP919" s="15"/>
    </row>
    <row r="920" spans="17:42" s="9" customFormat="1" ht="15.75">
      <c r="Q920" s="11"/>
      <c r="R920" s="11"/>
      <c r="S920" s="11"/>
      <c r="U920" s="11"/>
      <c r="AD920" s="11"/>
      <c r="AE920" s="11"/>
      <c r="AF920" s="11"/>
      <c r="AP920" s="15"/>
    </row>
    <row r="921" spans="17:42" s="9" customFormat="1" ht="15.75">
      <c r="Q921" s="11"/>
      <c r="R921" s="11"/>
      <c r="S921" s="11"/>
      <c r="U921" s="11"/>
      <c r="AD921" s="11"/>
      <c r="AE921" s="11"/>
      <c r="AF921" s="11"/>
      <c r="AP921" s="15"/>
    </row>
    <row r="922" spans="17:42" s="9" customFormat="1" ht="15.75">
      <c r="Q922" s="11"/>
      <c r="R922" s="11"/>
      <c r="S922" s="11"/>
      <c r="U922" s="11"/>
      <c r="AD922" s="11"/>
      <c r="AE922" s="11"/>
      <c r="AF922" s="11"/>
      <c r="AP922" s="15"/>
    </row>
    <row r="923" spans="17:42" s="9" customFormat="1" ht="15.75">
      <c r="Q923" s="11"/>
      <c r="R923" s="11"/>
      <c r="S923" s="11"/>
      <c r="U923" s="11"/>
      <c r="AD923" s="11"/>
      <c r="AE923" s="11"/>
      <c r="AF923" s="11"/>
      <c r="AP923" s="15"/>
    </row>
    <row r="924" spans="17:42" s="9" customFormat="1" ht="15.75">
      <c r="Q924" s="11"/>
      <c r="R924" s="11"/>
      <c r="S924" s="11"/>
      <c r="U924" s="11"/>
      <c r="AD924" s="11"/>
      <c r="AE924" s="11"/>
      <c r="AF924" s="11"/>
      <c r="AP924" s="15"/>
    </row>
    <row r="925" spans="17:42" s="9" customFormat="1" ht="15.75">
      <c r="Q925" s="11"/>
      <c r="R925" s="11"/>
      <c r="S925" s="11"/>
      <c r="U925" s="11"/>
      <c r="AD925" s="11"/>
      <c r="AE925" s="11"/>
      <c r="AF925" s="11"/>
      <c r="AP925" s="15"/>
    </row>
    <row r="926" spans="17:42" s="9" customFormat="1" ht="15.75">
      <c r="Q926" s="11"/>
      <c r="R926" s="11"/>
      <c r="S926" s="11"/>
      <c r="U926" s="11"/>
      <c r="AD926" s="11"/>
      <c r="AE926" s="11"/>
      <c r="AF926" s="11"/>
      <c r="AP926" s="15"/>
    </row>
    <row r="927" spans="17:42" s="9" customFormat="1" ht="15.75">
      <c r="Q927" s="11"/>
      <c r="R927" s="11"/>
      <c r="S927" s="11"/>
      <c r="U927" s="11"/>
      <c r="AD927" s="11"/>
      <c r="AE927" s="11"/>
      <c r="AF927" s="11"/>
      <c r="AP927" s="15"/>
    </row>
    <row r="928" spans="17:42" s="9" customFormat="1" ht="15.75">
      <c r="Q928" s="11"/>
      <c r="R928" s="11"/>
      <c r="S928" s="11"/>
      <c r="U928" s="11"/>
      <c r="AD928" s="11"/>
      <c r="AE928" s="11"/>
      <c r="AF928" s="11"/>
      <c r="AP928" s="15"/>
    </row>
    <row r="929" spans="17:42" s="9" customFormat="1" ht="15.75">
      <c r="Q929" s="11"/>
      <c r="R929" s="11"/>
      <c r="S929" s="11"/>
      <c r="U929" s="11"/>
      <c r="AD929" s="11"/>
      <c r="AE929" s="11"/>
      <c r="AF929" s="11"/>
      <c r="AP929" s="15"/>
    </row>
    <row r="930" spans="17:42" s="9" customFormat="1" ht="15.75">
      <c r="Q930" s="11"/>
      <c r="R930" s="11"/>
      <c r="S930" s="11"/>
      <c r="U930" s="11"/>
      <c r="AD930" s="11"/>
      <c r="AE930" s="11"/>
      <c r="AF930" s="11"/>
      <c r="AP930" s="15"/>
    </row>
    <row r="931" spans="17:42" s="9" customFormat="1" ht="15.75">
      <c r="Q931" s="11"/>
      <c r="R931" s="11"/>
      <c r="S931" s="11"/>
      <c r="U931" s="11"/>
      <c r="AD931" s="11"/>
      <c r="AE931" s="11"/>
      <c r="AF931" s="11"/>
      <c r="AP931" s="15"/>
    </row>
    <row r="932" spans="17:42" s="9" customFormat="1" ht="15.75">
      <c r="Q932" s="11"/>
      <c r="R932" s="11"/>
      <c r="S932" s="11"/>
      <c r="U932" s="11"/>
      <c r="AD932" s="11"/>
      <c r="AE932" s="11"/>
      <c r="AF932" s="11"/>
      <c r="AP932" s="15"/>
    </row>
    <row r="933" spans="17:42" s="9" customFormat="1" ht="15.75">
      <c r="Q933" s="11"/>
      <c r="R933" s="11"/>
      <c r="S933" s="11"/>
      <c r="U933" s="11"/>
      <c r="AD933" s="11"/>
      <c r="AE933" s="11"/>
      <c r="AF933" s="11"/>
      <c r="AP933" s="15"/>
    </row>
    <row r="934" spans="17:42" s="9" customFormat="1" ht="15.75">
      <c r="Q934" s="11"/>
      <c r="R934" s="11"/>
      <c r="S934" s="11"/>
      <c r="U934" s="11"/>
      <c r="AD934" s="11"/>
      <c r="AE934" s="11"/>
      <c r="AF934" s="11"/>
      <c r="AP934" s="15"/>
    </row>
    <row r="935" spans="17:42" s="9" customFormat="1" ht="15.75">
      <c r="Q935" s="11"/>
      <c r="R935" s="11"/>
      <c r="S935" s="11"/>
      <c r="U935" s="11"/>
      <c r="AD935" s="11"/>
      <c r="AE935" s="11"/>
      <c r="AF935" s="11"/>
      <c r="AP935" s="15"/>
    </row>
    <row r="936" spans="17:42" s="9" customFormat="1" ht="15.75">
      <c r="Q936" s="11"/>
      <c r="R936" s="11"/>
      <c r="S936" s="11"/>
      <c r="U936" s="11"/>
      <c r="AD936" s="11"/>
      <c r="AE936" s="11"/>
      <c r="AF936" s="11"/>
      <c r="AP936" s="15"/>
    </row>
    <row r="937" spans="17:42" s="9" customFormat="1" ht="15.75">
      <c r="Q937" s="11"/>
      <c r="R937" s="11"/>
      <c r="S937" s="11"/>
      <c r="U937" s="11"/>
      <c r="AD937" s="11"/>
      <c r="AE937" s="11"/>
      <c r="AF937" s="11"/>
      <c r="AP937" s="15"/>
    </row>
    <row r="938" spans="17:42" s="9" customFormat="1" ht="15.75">
      <c r="Q938" s="11"/>
      <c r="R938" s="11"/>
      <c r="S938" s="11"/>
      <c r="U938" s="11"/>
      <c r="AD938" s="11"/>
      <c r="AE938" s="11"/>
      <c r="AF938" s="11"/>
      <c r="AP938" s="15"/>
    </row>
    <row r="939" spans="17:42" s="9" customFormat="1" ht="15.75">
      <c r="Q939" s="11"/>
      <c r="R939" s="11"/>
      <c r="S939" s="11"/>
      <c r="U939" s="11"/>
      <c r="AD939" s="11"/>
      <c r="AE939" s="11"/>
      <c r="AF939" s="11"/>
      <c r="AP939" s="15"/>
    </row>
    <row r="940" spans="17:42" s="9" customFormat="1" ht="15.75">
      <c r="Q940" s="11"/>
      <c r="R940" s="11"/>
      <c r="S940" s="11"/>
      <c r="U940" s="11"/>
      <c r="AD940" s="11"/>
      <c r="AE940" s="11"/>
      <c r="AF940" s="11"/>
      <c r="AP940" s="15"/>
    </row>
    <row r="941" spans="17:42" s="9" customFormat="1" ht="15.75">
      <c r="Q941" s="11"/>
      <c r="R941" s="11"/>
      <c r="S941" s="11"/>
      <c r="U941" s="11"/>
      <c r="AD941" s="11"/>
      <c r="AE941" s="11"/>
      <c r="AF941" s="11"/>
      <c r="AP941" s="15"/>
    </row>
    <row r="942" spans="17:42" s="9" customFormat="1" ht="15.75">
      <c r="Q942" s="11"/>
      <c r="R942" s="11"/>
      <c r="S942" s="11"/>
      <c r="U942" s="11"/>
      <c r="AD942" s="11"/>
      <c r="AE942" s="11"/>
      <c r="AF942" s="11"/>
      <c r="AP942" s="15"/>
    </row>
    <row r="943" spans="17:42" s="9" customFormat="1" ht="15.75">
      <c r="Q943" s="11"/>
      <c r="R943" s="11"/>
      <c r="S943" s="11"/>
      <c r="U943" s="11"/>
      <c r="AD943" s="11"/>
      <c r="AE943" s="11"/>
      <c r="AF943" s="11"/>
      <c r="AP943" s="15"/>
    </row>
    <row r="944" spans="17:42" s="9" customFormat="1" ht="15.75">
      <c r="Q944" s="11"/>
      <c r="R944" s="11"/>
      <c r="S944" s="11"/>
      <c r="U944" s="11"/>
      <c r="AD944" s="11"/>
      <c r="AE944" s="11"/>
      <c r="AF944" s="11"/>
      <c r="AP944" s="15"/>
    </row>
    <row r="945" spans="17:42" s="9" customFormat="1" ht="15.75">
      <c r="Q945" s="11"/>
      <c r="R945" s="11"/>
      <c r="S945" s="11"/>
      <c r="U945" s="11"/>
      <c r="AD945" s="11"/>
      <c r="AE945" s="11"/>
      <c r="AF945" s="11"/>
      <c r="AP945" s="15"/>
    </row>
    <row r="946" spans="17:42" s="9" customFormat="1" ht="15.75">
      <c r="Q946" s="11"/>
      <c r="R946" s="11"/>
      <c r="S946" s="11"/>
      <c r="U946" s="11"/>
      <c r="AD946" s="11"/>
      <c r="AE946" s="11"/>
      <c r="AF946" s="11"/>
      <c r="AP946" s="15"/>
    </row>
    <row r="947" spans="17:42" s="9" customFormat="1" ht="15.75">
      <c r="Q947" s="11"/>
      <c r="R947" s="11"/>
      <c r="S947" s="11"/>
      <c r="U947" s="11"/>
      <c r="AD947" s="11"/>
      <c r="AE947" s="11"/>
      <c r="AF947" s="11"/>
      <c r="AP947" s="15"/>
    </row>
    <row r="948" spans="17:42" s="9" customFormat="1" ht="15.75">
      <c r="Q948" s="11"/>
      <c r="R948" s="11"/>
      <c r="S948" s="11"/>
      <c r="U948" s="11"/>
      <c r="AD948" s="11"/>
      <c r="AE948" s="11"/>
      <c r="AF948" s="11"/>
      <c r="AP948" s="15"/>
    </row>
    <row r="949" spans="17:42" s="9" customFormat="1" ht="15.75">
      <c r="Q949" s="11"/>
      <c r="R949" s="11"/>
      <c r="S949" s="11"/>
      <c r="U949" s="11"/>
      <c r="AD949" s="11"/>
      <c r="AE949" s="11"/>
      <c r="AF949" s="11"/>
      <c r="AP949" s="15"/>
    </row>
    <row r="950" spans="17:42" s="9" customFormat="1" ht="15.75">
      <c r="Q950" s="11"/>
      <c r="R950" s="11"/>
      <c r="S950" s="11"/>
      <c r="U950" s="11"/>
      <c r="AD950" s="11"/>
      <c r="AE950" s="11"/>
      <c r="AF950" s="11"/>
      <c r="AP950" s="15"/>
    </row>
    <row r="951" spans="17:42" s="9" customFormat="1" ht="15.75">
      <c r="Q951" s="11"/>
      <c r="R951" s="11"/>
      <c r="S951" s="11"/>
      <c r="U951" s="11"/>
      <c r="AD951" s="11"/>
      <c r="AE951" s="11"/>
      <c r="AF951" s="11"/>
      <c r="AP951" s="15"/>
    </row>
    <row r="952" spans="17:42" s="9" customFormat="1" ht="15.75">
      <c r="Q952" s="11"/>
      <c r="R952" s="11"/>
      <c r="S952" s="11"/>
      <c r="U952" s="11"/>
      <c r="AD952" s="11"/>
      <c r="AE952" s="11"/>
      <c r="AF952" s="11"/>
      <c r="AP952" s="15"/>
    </row>
    <row r="953" spans="17:42" s="9" customFormat="1" ht="15.75">
      <c r="Q953" s="11"/>
      <c r="R953" s="11"/>
      <c r="S953" s="11"/>
      <c r="U953" s="11"/>
      <c r="AD953" s="11"/>
      <c r="AE953" s="11"/>
      <c r="AF953" s="11"/>
      <c r="AP953" s="15"/>
    </row>
    <row r="954" spans="17:42" s="9" customFormat="1" ht="15.75">
      <c r="Q954" s="11"/>
      <c r="R954" s="11"/>
      <c r="S954" s="11"/>
      <c r="U954" s="11"/>
      <c r="AD954" s="11"/>
      <c r="AE954" s="11"/>
      <c r="AF954" s="11"/>
      <c r="AP954" s="15"/>
    </row>
    <row r="955" spans="17:42" s="9" customFormat="1" ht="15.75">
      <c r="Q955" s="11"/>
      <c r="R955" s="11"/>
      <c r="S955" s="11"/>
      <c r="U955" s="11"/>
      <c r="AD955" s="11"/>
      <c r="AE955" s="11"/>
      <c r="AF955" s="11"/>
      <c r="AP955" s="15"/>
    </row>
    <row r="956" spans="17:42" s="9" customFormat="1" ht="15.75">
      <c r="Q956" s="11"/>
      <c r="R956" s="11"/>
      <c r="S956" s="11"/>
      <c r="U956" s="11"/>
      <c r="AD956" s="11"/>
      <c r="AE956" s="11"/>
      <c r="AF956" s="11"/>
      <c r="AP956" s="15"/>
    </row>
    <row r="957" spans="17:42" s="9" customFormat="1" ht="15.75">
      <c r="Q957" s="11"/>
      <c r="R957" s="11"/>
      <c r="S957" s="11"/>
      <c r="U957" s="11"/>
      <c r="AD957" s="11"/>
      <c r="AE957" s="11"/>
      <c r="AF957" s="11"/>
      <c r="AP957" s="15"/>
    </row>
    <row r="958" spans="17:42" s="9" customFormat="1" ht="15.75">
      <c r="Q958" s="11"/>
      <c r="R958" s="11"/>
      <c r="S958" s="11"/>
      <c r="U958" s="11"/>
      <c r="AD958" s="11"/>
      <c r="AE958" s="11"/>
      <c r="AF958" s="11"/>
      <c r="AP958" s="15"/>
    </row>
    <row r="959" spans="17:42" s="9" customFormat="1" ht="15.75">
      <c r="Q959" s="11"/>
      <c r="R959" s="11"/>
      <c r="S959" s="11"/>
      <c r="U959" s="11"/>
      <c r="AD959" s="11"/>
      <c r="AE959" s="11"/>
      <c r="AF959" s="11"/>
      <c r="AP959" s="15"/>
    </row>
    <row r="960" spans="17:42" s="9" customFormat="1" ht="15.75">
      <c r="Q960" s="11"/>
      <c r="R960" s="11"/>
      <c r="S960" s="11"/>
      <c r="U960" s="11"/>
      <c r="AD960" s="11"/>
      <c r="AE960" s="11"/>
      <c r="AF960" s="11"/>
      <c r="AP960" s="15"/>
    </row>
    <row r="961" spans="17:42" s="9" customFormat="1" ht="15.75">
      <c r="Q961" s="11"/>
      <c r="R961" s="11"/>
      <c r="S961" s="11"/>
      <c r="U961" s="11"/>
      <c r="AD961" s="11"/>
      <c r="AE961" s="11"/>
      <c r="AF961" s="11"/>
      <c r="AP961" s="15"/>
    </row>
    <row r="962" spans="17:42" s="9" customFormat="1" ht="15.75">
      <c r="Q962" s="11"/>
      <c r="R962" s="11"/>
      <c r="S962" s="11"/>
      <c r="U962" s="11"/>
      <c r="AD962" s="11"/>
      <c r="AE962" s="11"/>
      <c r="AF962" s="11"/>
      <c r="AP962" s="15"/>
    </row>
    <row r="963" spans="17:42" s="9" customFormat="1" ht="15.75">
      <c r="Q963" s="11"/>
      <c r="R963" s="11"/>
      <c r="S963" s="11"/>
      <c r="U963" s="11"/>
      <c r="AD963" s="11"/>
      <c r="AE963" s="11"/>
      <c r="AF963" s="11"/>
      <c r="AP963" s="15"/>
    </row>
    <row r="964" spans="17:42" s="9" customFormat="1" ht="15.75">
      <c r="Q964" s="11"/>
      <c r="R964" s="11"/>
      <c r="S964" s="11"/>
      <c r="U964" s="11"/>
      <c r="AD964" s="11"/>
      <c r="AE964" s="11"/>
      <c r="AF964" s="11"/>
      <c r="AP964" s="15"/>
    </row>
    <row r="965" spans="17:42" s="9" customFormat="1" ht="15.75">
      <c r="Q965" s="11"/>
      <c r="R965" s="11"/>
      <c r="S965" s="11"/>
      <c r="U965" s="11"/>
      <c r="AD965" s="11"/>
      <c r="AE965" s="11"/>
      <c r="AF965" s="11"/>
      <c r="AP965" s="15"/>
    </row>
    <row r="966" spans="17:42" s="9" customFormat="1" ht="15.75">
      <c r="Q966" s="11"/>
      <c r="R966" s="11"/>
      <c r="S966" s="11"/>
      <c r="U966" s="11"/>
      <c r="AD966" s="11"/>
      <c r="AE966" s="11"/>
      <c r="AF966" s="11"/>
      <c r="AP966" s="15"/>
    </row>
    <row r="967" spans="17:42" s="9" customFormat="1" ht="15.75">
      <c r="Q967" s="11"/>
      <c r="R967" s="11"/>
      <c r="S967" s="11"/>
      <c r="U967" s="11"/>
      <c r="AD967" s="11"/>
      <c r="AE967" s="11"/>
      <c r="AF967" s="11"/>
      <c r="AP967" s="15"/>
    </row>
    <row r="968" spans="17:42" s="9" customFormat="1" ht="15.75">
      <c r="Q968" s="11"/>
      <c r="R968" s="11"/>
      <c r="S968" s="11"/>
      <c r="U968" s="11"/>
      <c r="AD968" s="11"/>
      <c r="AE968" s="11"/>
      <c r="AF968" s="11"/>
      <c r="AP968" s="15"/>
    </row>
    <row r="969" spans="17:42" s="9" customFormat="1" ht="15.75">
      <c r="Q969" s="11"/>
      <c r="R969" s="11"/>
      <c r="S969" s="11"/>
      <c r="U969" s="11"/>
      <c r="AD969" s="11"/>
      <c r="AE969" s="11"/>
      <c r="AF969" s="11"/>
      <c r="AP969" s="15"/>
    </row>
    <row r="970" spans="17:42" s="9" customFormat="1" ht="15.75">
      <c r="Q970" s="11"/>
      <c r="R970" s="11"/>
      <c r="S970" s="11"/>
      <c r="U970" s="11"/>
      <c r="AD970" s="11"/>
      <c r="AE970" s="11"/>
      <c r="AF970" s="11"/>
      <c r="AP970" s="15"/>
    </row>
    <row r="971" spans="17:42" s="9" customFormat="1" ht="15.75">
      <c r="Q971" s="11"/>
      <c r="R971" s="11"/>
      <c r="S971" s="11"/>
      <c r="U971" s="11"/>
      <c r="AD971" s="11"/>
      <c r="AE971" s="11"/>
      <c r="AF971" s="11"/>
      <c r="AP971" s="15"/>
    </row>
    <row r="972" spans="17:42" s="9" customFormat="1" ht="15.75">
      <c r="Q972" s="11"/>
      <c r="R972" s="11"/>
      <c r="S972" s="11"/>
      <c r="U972" s="11"/>
      <c r="AD972" s="11"/>
      <c r="AE972" s="11"/>
      <c r="AF972" s="11"/>
      <c r="AP972" s="15"/>
    </row>
    <row r="973" spans="17:42" s="9" customFormat="1" ht="15.75">
      <c r="Q973" s="11"/>
      <c r="R973" s="11"/>
      <c r="S973" s="11"/>
      <c r="U973" s="11"/>
      <c r="AD973" s="11"/>
      <c r="AE973" s="11"/>
      <c r="AF973" s="11"/>
      <c r="AP973" s="15"/>
    </row>
    <row r="974" spans="17:42" s="9" customFormat="1" ht="15.75">
      <c r="Q974" s="11"/>
      <c r="R974" s="11"/>
      <c r="S974" s="11"/>
      <c r="U974" s="11"/>
      <c r="AD974" s="11"/>
      <c r="AE974" s="11"/>
      <c r="AF974" s="11"/>
      <c r="AP974" s="15"/>
    </row>
    <row r="975" spans="17:42" s="9" customFormat="1" ht="15.75">
      <c r="Q975" s="11"/>
      <c r="R975" s="11"/>
      <c r="S975" s="11"/>
      <c r="U975" s="11"/>
      <c r="AD975" s="11"/>
      <c r="AE975" s="11"/>
      <c r="AF975" s="11"/>
      <c r="AP975" s="15"/>
    </row>
    <row r="976" spans="17:42" s="9" customFormat="1" ht="15.75">
      <c r="Q976" s="11"/>
      <c r="R976" s="11"/>
      <c r="S976" s="11"/>
      <c r="U976" s="11"/>
      <c r="AD976" s="11"/>
      <c r="AE976" s="11"/>
      <c r="AF976" s="11"/>
      <c r="AP976" s="15"/>
    </row>
    <row r="977" spans="17:42" s="9" customFormat="1" ht="15.75">
      <c r="Q977" s="11"/>
      <c r="R977" s="11"/>
      <c r="S977" s="11"/>
      <c r="U977" s="11"/>
      <c r="AD977" s="11"/>
      <c r="AE977" s="11"/>
      <c r="AF977" s="11"/>
      <c r="AP977" s="15"/>
    </row>
    <row r="978" spans="17:42" s="9" customFormat="1" ht="15.75">
      <c r="Q978" s="11"/>
      <c r="R978" s="11"/>
      <c r="S978" s="11"/>
      <c r="U978" s="11"/>
      <c r="AD978" s="11"/>
      <c r="AE978" s="11"/>
      <c r="AF978" s="11"/>
      <c r="AP978" s="15"/>
    </row>
    <row r="979" spans="17:42" s="9" customFormat="1" ht="15.75">
      <c r="Q979" s="11"/>
      <c r="R979" s="11"/>
      <c r="S979" s="11"/>
      <c r="U979" s="11"/>
      <c r="AD979" s="11"/>
      <c r="AE979" s="11"/>
      <c r="AF979" s="11"/>
      <c r="AP979" s="15"/>
    </row>
    <row r="980" spans="17:42" s="9" customFormat="1" ht="15.75">
      <c r="Q980" s="11"/>
      <c r="R980" s="11"/>
      <c r="S980" s="11"/>
      <c r="U980" s="11"/>
      <c r="AD980" s="11"/>
      <c r="AE980" s="11"/>
      <c r="AF980" s="11"/>
      <c r="AP980" s="15"/>
    </row>
    <row r="981" spans="17:42" s="9" customFormat="1" ht="15.75">
      <c r="Q981" s="11"/>
      <c r="R981" s="11"/>
      <c r="S981" s="11"/>
      <c r="U981" s="11"/>
      <c r="AD981" s="11"/>
      <c r="AE981" s="11"/>
      <c r="AF981" s="11"/>
      <c r="AP981" s="15"/>
    </row>
    <row r="982" spans="17:42" s="9" customFormat="1" ht="15.75">
      <c r="Q982" s="11"/>
      <c r="R982" s="11"/>
      <c r="S982" s="11"/>
      <c r="U982" s="11"/>
      <c r="AD982" s="11"/>
      <c r="AE982" s="11"/>
      <c r="AF982" s="11"/>
      <c r="AP982" s="15"/>
    </row>
    <row r="983" spans="17:42" s="9" customFormat="1" ht="15.75">
      <c r="Q983" s="11"/>
      <c r="R983" s="11"/>
      <c r="S983" s="11"/>
      <c r="U983" s="11"/>
      <c r="AD983" s="11"/>
      <c r="AE983" s="11"/>
      <c r="AF983" s="11"/>
      <c r="AP983" s="15"/>
    </row>
    <row r="984" spans="17:42" s="9" customFormat="1" ht="15.75">
      <c r="Q984" s="11"/>
      <c r="R984" s="11"/>
      <c r="S984" s="11"/>
      <c r="U984" s="11"/>
      <c r="AD984" s="11"/>
      <c r="AE984" s="11"/>
      <c r="AF984" s="11"/>
      <c r="AP984" s="15"/>
    </row>
    <row r="985" spans="17:42" s="9" customFormat="1" ht="15.75">
      <c r="Q985" s="11"/>
      <c r="R985" s="11"/>
      <c r="S985" s="11"/>
      <c r="U985" s="11"/>
      <c r="AD985" s="11"/>
      <c r="AE985" s="11"/>
      <c r="AF985" s="11"/>
      <c r="AP985" s="15"/>
    </row>
    <row r="986" spans="17:42" s="9" customFormat="1" ht="15.75">
      <c r="Q986" s="11"/>
      <c r="R986" s="11"/>
      <c r="S986" s="11"/>
      <c r="U986" s="11"/>
      <c r="AD986" s="11"/>
      <c r="AE986" s="11"/>
      <c r="AF986" s="11"/>
      <c r="AP986" s="15"/>
    </row>
    <row r="987" spans="17:42" s="9" customFormat="1" ht="15.75">
      <c r="Q987" s="11"/>
      <c r="R987" s="11"/>
      <c r="S987" s="11"/>
      <c r="U987" s="11"/>
      <c r="AD987" s="11"/>
      <c r="AE987" s="11"/>
      <c r="AF987" s="11"/>
      <c r="AP987" s="15"/>
    </row>
    <row r="988" spans="17:42" s="9" customFormat="1" ht="15.75">
      <c r="Q988" s="11"/>
      <c r="R988" s="11"/>
      <c r="S988" s="11"/>
      <c r="U988" s="11"/>
      <c r="AD988" s="11"/>
      <c r="AE988" s="11"/>
      <c r="AF988" s="11"/>
      <c r="AP988" s="15"/>
    </row>
    <row r="989" spans="17:42" s="9" customFormat="1" ht="15.75">
      <c r="Q989" s="11"/>
      <c r="R989" s="11"/>
      <c r="S989" s="11"/>
      <c r="U989" s="11"/>
      <c r="AD989" s="11"/>
      <c r="AE989" s="11"/>
      <c r="AF989" s="11"/>
      <c r="AP989" s="15"/>
    </row>
    <row r="990" spans="17:42" s="9" customFormat="1" ht="15.75">
      <c r="Q990" s="11"/>
      <c r="R990" s="11"/>
      <c r="S990" s="11"/>
      <c r="U990" s="11"/>
      <c r="AD990" s="11"/>
      <c r="AE990" s="11"/>
      <c r="AF990" s="11"/>
      <c r="AP990" s="15"/>
    </row>
    <row r="991" spans="17:42" s="9" customFormat="1" ht="15.75">
      <c r="Q991" s="11"/>
      <c r="R991" s="11"/>
      <c r="S991" s="11"/>
      <c r="U991" s="11"/>
      <c r="AD991" s="11"/>
      <c r="AE991" s="11"/>
      <c r="AF991" s="11"/>
      <c r="AP991" s="15"/>
    </row>
    <row r="992" spans="17:42" s="9" customFormat="1" ht="15.75">
      <c r="Q992" s="11"/>
      <c r="R992" s="11"/>
      <c r="S992" s="11"/>
      <c r="U992" s="11"/>
      <c r="AD992" s="11"/>
      <c r="AE992" s="11"/>
      <c r="AF992" s="11"/>
      <c r="AP992" s="15"/>
    </row>
    <row r="993" spans="17:42" s="9" customFormat="1" ht="15.75">
      <c r="Q993" s="11"/>
      <c r="R993" s="11"/>
      <c r="S993" s="11"/>
      <c r="U993" s="11"/>
      <c r="AD993" s="11"/>
      <c r="AE993" s="11"/>
      <c r="AF993" s="11"/>
      <c r="AP993" s="15"/>
    </row>
    <row r="994" spans="17:42" s="9" customFormat="1" ht="15.75">
      <c r="Q994" s="11"/>
      <c r="R994" s="11"/>
      <c r="S994" s="11"/>
      <c r="U994" s="11"/>
      <c r="AD994" s="11"/>
      <c r="AE994" s="11"/>
      <c r="AF994" s="11"/>
      <c r="AP994" s="15"/>
    </row>
    <row r="995" spans="17:42" s="9" customFormat="1" ht="15.75">
      <c r="Q995" s="11"/>
      <c r="R995" s="11"/>
      <c r="S995" s="11"/>
      <c r="U995" s="11"/>
      <c r="AD995" s="11"/>
      <c r="AE995" s="11"/>
      <c r="AF995" s="11"/>
      <c r="AP995" s="15"/>
    </row>
    <row r="996" spans="17:42" s="9" customFormat="1" ht="15.75">
      <c r="Q996" s="11"/>
      <c r="R996" s="11"/>
      <c r="S996" s="11"/>
      <c r="U996" s="11"/>
      <c r="AD996" s="11"/>
      <c r="AE996" s="11"/>
      <c r="AF996" s="11"/>
      <c r="AP996" s="15"/>
    </row>
    <row r="997" spans="17:42" s="9" customFormat="1" ht="15.75">
      <c r="Q997" s="11"/>
      <c r="R997" s="11"/>
      <c r="S997" s="11"/>
      <c r="U997" s="11"/>
      <c r="AD997" s="11"/>
      <c r="AE997" s="11"/>
      <c r="AF997" s="11"/>
      <c r="AP997" s="15"/>
    </row>
    <row r="998" spans="17:42" s="9" customFormat="1" ht="15.75">
      <c r="Q998" s="11"/>
      <c r="R998" s="11"/>
      <c r="S998" s="11"/>
      <c r="U998" s="11"/>
      <c r="AD998" s="11"/>
      <c r="AE998" s="11"/>
      <c r="AF998" s="11"/>
      <c r="AP998" s="15"/>
    </row>
    <row r="999" spans="17:42" s="9" customFormat="1" ht="15.75">
      <c r="Q999" s="11"/>
      <c r="R999" s="11"/>
      <c r="S999" s="11"/>
      <c r="U999" s="11"/>
      <c r="AD999" s="11"/>
      <c r="AE999" s="11"/>
      <c r="AF999" s="11"/>
      <c r="AP999" s="15"/>
    </row>
    <row r="1000" spans="17:42" s="9" customFormat="1" ht="15.75">
      <c r="Q1000" s="11"/>
      <c r="R1000" s="11"/>
      <c r="S1000" s="11"/>
      <c r="U1000" s="11"/>
      <c r="AD1000" s="11"/>
      <c r="AE1000" s="11"/>
      <c r="AF1000" s="11"/>
      <c r="AP1000" s="15"/>
    </row>
    <row r="1001" spans="17:42" s="9" customFormat="1" ht="15.75">
      <c r="Q1001" s="11"/>
      <c r="R1001" s="11"/>
      <c r="S1001" s="11"/>
      <c r="U1001" s="11"/>
      <c r="AD1001" s="11"/>
      <c r="AE1001" s="11"/>
      <c r="AF1001" s="11"/>
      <c r="AP1001" s="15"/>
    </row>
    <row r="1002" spans="17:42" s="9" customFormat="1" ht="15.75">
      <c r="Q1002" s="11"/>
      <c r="R1002" s="11"/>
      <c r="S1002" s="11"/>
      <c r="U1002" s="11"/>
      <c r="AD1002" s="11"/>
      <c r="AE1002" s="11"/>
      <c r="AF1002" s="11"/>
      <c r="AP1002" s="15"/>
    </row>
    <row r="1003" spans="17:42" s="9" customFormat="1" ht="15.75">
      <c r="Q1003" s="11"/>
      <c r="R1003" s="11"/>
      <c r="S1003" s="11"/>
      <c r="U1003" s="11"/>
      <c r="AD1003" s="11"/>
      <c r="AE1003" s="11"/>
      <c r="AF1003" s="11"/>
      <c r="AP1003" s="15"/>
    </row>
    <row r="1004" spans="17:42" s="9" customFormat="1" ht="15.75">
      <c r="Q1004" s="11"/>
      <c r="R1004" s="11"/>
      <c r="S1004" s="11"/>
      <c r="U1004" s="11"/>
      <c r="AD1004" s="11"/>
      <c r="AE1004" s="11"/>
      <c r="AF1004" s="11"/>
      <c r="AP1004" s="15"/>
    </row>
    <row r="1005" spans="17:42" s="9" customFormat="1" ht="15.75">
      <c r="Q1005" s="11"/>
      <c r="R1005" s="11"/>
      <c r="S1005" s="11"/>
      <c r="U1005" s="11"/>
      <c r="AD1005" s="11"/>
      <c r="AE1005" s="11"/>
      <c r="AF1005" s="11"/>
      <c r="AP1005" s="15"/>
    </row>
    <row r="1006" spans="17:42" s="9" customFormat="1" ht="15.75">
      <c r="Q1006" s="11"/>
      <c r="R1006" s="11"/>
      <c r="S1006" s="11"/>
      <c r="U1006" s="11"/>
      <c r="AD1006" s="11"/>
      <c r="AE1006" s="11"/>
      <c r="AF1006" s="11"/>
      <c r="AP1006" s="15"/>
    </row>
    <row r="1007" spans="17:42" s="9" customFormat="1" ht="15.75">
      <c r="Q1007" s="11"/>
      <c r="R1007" s="11"/>
      <c r="S1007" s="11"/>
      <c r="U1007" s="11"/>
      <c r="AD1007" s="11"/>
      <c r="AE1007" s="11"/>
      <c r="AF1007" s="11"/>
      <c r="AP1007" s="15"/>
    </row>
    <row r="1008" spans="17:42" s="9" customFormat="1" ht="15.75">
      <c r="Q1008" s="11"/>
      <c r="R1008" s="11"/>
      <c r="S1008" s="11"/>
      <c r="U1008" s="11"/>
      <c r="AD1008" s="11"/>
      <c r="AE1008" s="11"/>
      <c r="AF1008" s="11"/>
      <c r="AP1008" s="15"/>
    </row>
    <row r="1009" spans="17:42" s="9" customFormat="1" ht="15.75">
      <c r="Q1009" s="11"/>
      <c r="R1009" s="11"/>
      <c r="S1009" s="11"/>
      <c r="U1009" s="11"/>
      <c r="AD1009" s="11"/>
      <c r="AE1009" s="11"/>
      <c r="AF1009" s="11"/>
      <c r="AP1009" s="15"/>
    </row>
    <row r="1010" spans="17:42" s="9" customFormat="1" ht="15.75">
      <c r="Q1010" s="11"/>
      <c r="R1010" s="11"/>
      <c r="S1010" s="11"/>
      <c r="U1010" s="11"/>
      <c r="AD1010" s="11"/>
      <c r="AE1010" s="11"/>
      <c r="AF1010" s="11"/>
      <c r="AP1010" s="15"/>
    </row>
    <row r="1011" spans="17:42" s="9" customFormat="1" ht="15.75">
      <c r="Q1011" s="11"/>
      <c r="R1011" s="11"/>
      <c r="S1011" s="11"/>
      <c r="U1011" s="11"/>
      <c r="AD1011" s="11"/>
      <c r="AE1011" s="11"/>
      <c r="AF1011" s="11"/>
      <c r="AP1011" s="15"/>
    </row>
    <row r="1012" spans="17:42" s="9" customFormat="1" ht="15.75">
      <c r="Q1012" s="11"/>
      <c r="R1012" s="11"/>
      <c r="S1012" s="11"/>
      <c r="U1012" s="11"/>
      <c r="AD1012" s="11"/>
      <c r="AE1012" s="11"/>
      <c r="AF1012" s="11"/>
      <c r="AP1012" s="15"/>
    </row>
    <row r="1013" spans="17:42" s="9" customFormat="1" ht="15.75">
      <c r="Q1013" s="11"/>
      <c r="R1013" s="11"/>
      <c r="S1013" s="11"/>
      <c r="U1013" s="11"/>
      <c r="AD1013" s="11"/>
      <c r="AE1013" s="11"/>
      <c r="AF1013" s="11"/>
      <c r="AP1013" s="15"/>
    </row>
    <row r="1014" spans="17:42" s="9" customFormat="1" ht="15.75">
      <c r="Q1014" s="11"/>
      <c r="R1014" s="11"/>
      <c r="S1014" s="11"/>
      <c r="U1014" s="11"/>
      <c r="AD1014" s="11"/>
      <c r="AE1014" s="11"/>
      <c r="AF1014" s="11"/>
      <c r="AP1014" s="15"/>
    </row>
    <row r="1015" spans="17:42" s="9" customFormat="1" ht="15.75">
      <c r="Q1015" s="11"/>
      <c r="R1015" s="11"/>
      <c r="S1015" s="11"/>
      <c r="U1015" s="11"/>
      <c r="AD1015" s="11"/>
      <c r="AE1015" s="11"/>
      <c r="AF1015" s="11"/>
      <c r="AP1015" s="15"/>
    </row>
    <row r="1016" spans="17:42" s="9" customFormat="1" ht="15.75">
      <c r="Q1016" s="11"/>
      <c r="R1016" s="11"/>
      <c r="S1016" s="11"/>
      <c r="U1016" s="11"/>
      <c r="AD1016" s="11"/>
      <c r="AE1016" s="11"/>
      <c r="AF1016" s="11"/>
      <c r="AP1016" s="15"/>
    </row>
    <row r="1017" spans="17:42" s="9" customFormat="1" ht="15.75">
      <c r="Q1017" s="11"/>
      <c r="R1017" s="11"/>
      <c r="S1017" s="11"/>
      <c r="U1017" s="11"/>
      <c r="AD1017" s="11"/>
      <c r="AE1017" s="11"/>
      <c r="AF1017" s="11"/>
      <c r="AP1017" s="15"/>
    </row>
    <row r="1018" spans="17:42" s="9" customFormat="1" ht="15.75">
      <c r="Q1018" s="11"/>
      <c r="R1018" s="11"/>
      <c r="S1018" s="11"/>
      <c r="U1018" s="11"/>
      <c r="AD1018" s="11"/>
      <c r="AE1018" s="11"/>
      <c r="AF1018" s="11"/>
      <c r="AP1018" s="15"/>
    </row>
    <row r="1019" spans="17:42" s="9" customFormat="1" ht="15.75">
      <c r="Q1019" s="11"/>
      <c r="R1019" s="11"/>
      <c r="S1019" s="11"/>
      <c r="U1019" s="11"/>
      <c r="AD1019" s="11"/>
      <c r="AE1019" s="11"/>
      <c r="AF1019" s="11"/>
      <c r="AP1019" s="15"/>
    </row>
    <row r="1020" spans="17:42" s="9" customFormat="1" ht="15.75">
      <c r="Q1020" s="11"/>
      <c r="R1020" s="11"/>
      <c r="S1020" s="11"/>
      <c r="U1020" s="11"/>
      <c r="AD1020" s="11"/>
      <c r="AE1020" s="11"/>
      <c r="AF1020" s="11"/>
      <c r="AP1020" s="15"/>
    </row>
    <row r="1021" spans="17:42" s="9" customFormat="1" ht="15.75">
      <c r="Q1021" s="11"/>
      <c r="R1021" s="11"/>
      <c r="S1021" s="11"/>
      <c r="U1021" s="11"/>
      <c r="AD1021" s="11"/>
      <c r="AE1021" s="11"/>
      <c r="AF1021" s="11"/>
      <c r="AP1021" s="15"/>
    </row>
    <row r="1022" spans="17:42" s="9" customFormat="1" ht="15.75">
      <c r="Q1022" s="11"/>
      <c r="R1022" s="11"/>
      <c r="S1022" s="11"/>
      <c r="U1022" s="11"/>
      <c r="AD1022" s="11"/>
      <c r="AE1022" s="11"/>
      <c r="AF1022" s="11"/>
      <c r="AP1022" s="15"/>
    </row>
    <row r="1023" spans="17:42" s="9" customFormat="1" ht="15.75">
      <c r="Q1023" s="11"/>
      <c r="R1023" s="11"/>
      <c r="S1023" s="11"/>
      <c r="U1023" s="11"/>
      <c r="AD1023" s="11"/>
      <c r="AE1023" s="11"/>
      <c r="AF1023" s="11"/>
      <c r="AP1023" s="15"/>
    </row>
    <row r="1024" spans="17:42" s="9" customFormat="1" ht="15.75">
      <c r="Q1024" s="11"/>
      <c r="R1024" s="11"/>
      <c r="S1024" s="11"/>
      <c r="U1024" s="11"/>
      <c r="AD1024" s="11"/>
      <c r="AE1024" s="11"/>
      <c r="AF1024" s="11"/>
      <c r="AP1024" s="15"/>
    </row>
    <row r="1025" spans="17:42" s="9" customFormat="1" ht="15.75">
      <c r="Q1025" s="11"/>
      <c r="R1025" s="11"/>
      <c r="S1025" s="11"/>
      <c r="U1025" s="11"/>
      <c r="AD1025" s="11"/>
      <c r="AE1025" s="11"/>
      <c r="AF1025" s="11"/>
      <c r="AP1025" s="15"/>
    </row>
    <row r="1026" spans="17:42" s="9" customFormat="1" ht="15.75">
      <c r="Q1026" s="11"/>
      <c r="R1026" s="11"/>
      <c r="S1026" s="11"/>
      <c r="U1026" s="11"/>
      <c r="AD1026" s="11"/>
      <c r="AE1026" s="11"/>
      <c r="AF1026" s="11"/>
      <c r="AP1026" s="15"/>
    </row>
    <row r="1027" spans="17:42" s="9" customFormat="1" ht="15.75">
      <c r="Q1027" s="11"/>
      <c r="R1027" s="11"/>
      <c r="S1027" s="11"/>
      <c r="U1027" s="11"/>
      <c r="AD1027" s="11"/>
      <c r="AE1027" s="11"/>
      <c r="AF1027" s="11"/>
      <c r="AP1027" s="15"/>
    </row>
    <row r="1028" spans="17:42" s="9" customFormat="1" ht="15.75">
      <c r="Q1028" s="11"/>
      <c r="R1028" s="11"/>
      <c r="S1028" s="11"/>
      <c r="U1028" s="11"/>
      <c r="AD1028" s="11"/>
      <c r="AE1028" s="11"/>
      <c r="AF1028" s="11"/>
      <c r="AP1028" s="15"/>
    </row>
    <row r="1029" spans="17:42" s="9" customFormat="1" ht="15.75">
      <c r="Q1029" s="11"/>
      <c r="R1029" s="11"/>
      <c r="S1029" s="11"/>
      <c r="U1029" s="11"/>
      <c r="AD1029" s="11"/>
      <c r="AE1029" s="11"/>
      <c r="AF1029" s="11"/>
      <c r="AP1029" s="15"/>
    </row>
    <row r="1030" spans="17:42" s="9" customFormat="1" ht="15.75">
      <c r="Q1030" s="11"/>
      <c r="R1030" s="11"/>
      <c r="S1030" s="11"/>
      <c r="U1030" s="11"/>
      <c r="AD1030" s="11"/>
      <c r="AE1030" s="11"/>
      <c r="AF1030" s="11"/>
      <c r="AP1030" s="15"/>
    </row>
    <row r="1031" spans="17:42" s="9" customFormat="1" ht="15.75">
      <c r="Q1031" s="11"/>
      <c r="R1031" s="11"/>
      <c r="S1031" s="11"/>
      <c r="U1031" s="11"/>
      <c r="AD1031" s="11"/>
      <c r="AE1031" s="11"/>
      <c r="AF1031" s="11"/>
      <c r="AP1031" s="15"/>
    </row>
    <row r="1032" spans="17:42" s="9" customFormat="1" ht="15.75">
      <c r="Q1032" s="11"/>
      <c r="R1032" s="11"/>
      <c r="S1032" s="11"/>
      <c r="U1032" s="11"/>
      <c r="AD1032" s="11"/>
      <c r="AE1032" s="11"/>
      <c r="AF1032" s="11"/>
      <c r="AP1032" s="15"/>
    </row>
    <row r="1033" spans="17:42" s="9" customFormat="1" ht="15.75">
      <c r="Q1033" s="11"/>
      <c r="R1033" s="11"/>
      <c r="S1033" s="11"/>
      <c r="U1033" s="11"/>
      <c r="AD1033" s="11"/>
      <c r="AE1033" s="11"/>
      <c r="AF1033" s="11"/>
      <c r="AP1033" s="15"/>
    </row>
    <row r="1034" spans="17:42" s="9" customFormat="1" ht="15.75">
      <c r="Q1034" s="11"/>
      <c r="R1034" s="11"/>
      <c r="S1034" s="11"/>
      <c r="U1034" s="11"/>
      <c r="AD1034" s="11"/>
      <c r="AE1034" s="11"/>
      <c r="AF1034" s="11"/>
      <c r="AP1034" s="15"/>
    </row>
    <row r="1035" spans="17:42" s="9" customFormat="1" ht="15.75">
      <c r="Q1035" s="11"/>
      <c r="R1035" s="11"/>
      <c r="S1035" s="11"/>
      <c r="U1035" s="11"/>
      <c r="AD1035" s="11"/>
      <c r="AE1035" s="11"/>
      <c r="AF1035" s="11"/>
      <c r="AP1035" s="15"/>
    </row>
    <row r="1036" spans="17:42" s="9" customFormat="1" ht="15.75">
      <c r="Q1036" s="11"/>
      <c r="R1036" s="11"/>
      <c r="S1036" s="11"/>
      <c r="U1036" s="11"/>
      <c r="AD1036" s="11"/>
      <c r="AE1036" s="11"/>
      <c r="AF1036" s="11"/>
      <c r="AP1036" s="15"/>
    </row>
    <row r="1037" spans="17:42" s="9" customFormat="1" ht="15.75">
      <c r="Q1037" s="11"/>
      <c r="R1037" s="11"/>
      <c r="S1037" s="11"/>
      <c r="U1037" s="11"/>
      <c r="AD1037" s="11"/>
      <c r="AE1037" s="11"/>
      <c r="AF1037" s="11"/>
      <c r="AP1037" s="15"/>
    </row>
    <row r="1038" spans="17:42" s="9" customFormat="1" ht="15.75">
      <c r="Q1038" s="11"/>
      <c r="R1038" s="11"/>
      <c r="S1038" s="11"/>
      <c r="U1038" s="11"/>
      <c r="AD1038" s="11"/>
      <c r="AE1038" s="11"/>
      <c r="AF1038" s="11"/>
      <c r="AP1038" s="15"/>
    </row>
    <row r="1039" spans="17:42" s="9" customFormat="1" ht="15.75">
      <c r="Q1039" s="11"/>
      <c r="R1039" s="11"/>
      <c r="S1039" s="11"/>
      <c r="U1039" s="11"/>
      <c r="AD1039" s="11"/>
      <c r="AE1039" s="11"/>
      <c r="AF1039" s="11"/>
      <c r="AP1039" s="15"/>
    </row>
    <row r="1040" spans="17:42" s="9" customFormat="1" ht="15.75">
      <c r="Q1040" s="11"/>
      <c r="R1040" s="11"/>
      <c r="S1040" s="11"/>
      <c r="U1040" s="11"/>
      <c r="AD1040" s="11"/>
      <c r="AE1040" s="11"/>
      <c r="AF1040" s="11"/>
      <c r="AP1040" s="15"/>
    </row>
    <row r="1041" spans="17:42" s="9" customFormat="1" ht="15.75">
      <c r="Q1041" s="11"/>
      <c r="R1041" s="11"/>
      <c r="S1041" s="11"/>
      <c r="U1041" s="11"/>
      <c r="AD1041" s="11"/>
      <c r="AE1041" s="11"/>
      <c r="AF1041" s="11"/>
      <c r="AP1041" s="15"/>
    </row>
    <row r="1042" spans="17:42" s="9" customFormat="1" ht="15.75">
      <c r="Q1042" s="11"/>
      <c r="R1042" s="11"/>
      <c r="S1042" s="11"/>
      <c r="U1042" s="11"/>
      <c r="AD1042" s="11"/>
      <c r="AE1042" s="11"/>
      <c r="AF1042" s="11"/>
      <c r="AP1042" s="15"/>
    </row>
    <row r="1043" spans="17:42" s="9" customFormat="1" ht="15.75">
      <c r="Q1043" s="11"/>
      <c r="R1043" s="11"/>
      <c r="S1043" s="11"/>
      <c r="U1043" s="11"/>
      <c r="AD1043" s="11"/>
      <c r="AE1043" s="11"/>
      <c r="AF1043" s="11"/>
      <c r="AP1043" s="15"/>
    </row>
    <row r="1044" spans="17:42" s="9" customFormat="1" ht="15.75">
      <c r="Q1044" s="11"/>
      <c r="R1044" s="11"/>
      <c r="S1044" s="11"/>
      <c r="U1044" s="11"/>
      <c r="AD1044" s="11"/>
      <c r="AE1044" s="11"/>
      <c r="AF1044" s="11"/>
      <c r="AP1044" s="15"/>
    </row>
    <row r="1045" spans="17:42" s="9" customFormat="1" ht="15.75">
      <c r="Q1045" s="11"/>
      <c r="R1045" s="11"/>
      <c r="S1045" s="11"/>
      <c r="U1045" s="11"/>
      <c r="AD1045" s="11"/>
      <c r="AE1045" s="11"/>
      <c r="AF1045" s="11"/>
      <c r="AP1045" s="15"/>
    </row>
    <row r="1046" spans="17:42" s="9" customFormat="1" ht="15.75">
      <c r="Q1046" s="11"/>
      <c r="R1046" s="11"/>
      <c r="S1046" s="11"/>
      <c r="U1046" s="11"/>
      <c r="AD1046" s="11"/>
      <c r="AE1046" s="11"/>
      <c r="AF1046" s="11"/>
      <c r="AP1046" s="15"/>
    </row>
    <row r="1047" spans="17:42" s="9" customFormat="1" ht="15.75">
      <c r="Q1047" s="11"/>
      <c r="R1047" s="11"/>
      <c r="S1047" s="11"/>
      <c r="U1047" s="11"/>
      <c r="AD1047" s="11"/>
      <c r="AE1047" s="11"/>
      <c r="AF1047" s="11"/>
      <c r="AP1047" s="15"/>
    </row>
    <row r="1048" spans="17:42" s="9" customFormat="1" ht="15.75">
      <c r="Q1048" s="11"/>
      <c r="R1048" s="11"/>
      <c r="S1048" s="11"/>
      <c r="U1048" s="11"/>
      <c r="AD1048" s="11"/>
      <c r="AE1048" s="11"/>
      <c r="AF1048" s="11"/>
      <c r="AP1048" s="15"/>
    </row>
    <row r="1049" spans="17:42" s="9" customFormat="1" ht="15.75">
      <c r="Q1049" s="11"/>
      <c r="R1049" s="11"/>
      <c r="S1049" s="11"/>
      <c r="U1049" s="11"/>
      <c r="AD1049" s="11"/>
      <c r="AE1049" s="11"/>
      <c r="AF1049" s="11"/>
      <c r="AP1049" s="15"/>
    </row>
    <row r="1050" spans="17:42" s="9" customFormat="1" ht="15.75">
      <c r="Q1050" s="11"/>
      <c r="R1050" s="11"/>
      <c r="S1050" s="11"/>
      <c r="U1050" s="11"/>
      <c r="AD1050" s="11"/>
      <c r="AE1050" s="11"/>
      <c r="AF1050" s="11"/>
      <c r="AP1050" s="15"/>
    </row>
    <row r="1051" spans="17:42" s="9" customFormat="1" ht="15.75">
      <c r="Q1051" s="11"/>
      <c r="R1051" s="11"/>
      <c r="S1051" s="11"/>
      <c r="U1051" s="11"/>
      <c r="AD1051" s="11"/>
      <c r="AE1051" s="11"/>
      <c r="AF1051" s="11"/>
      <c r="AP1051" s="15"/>
    </row>
    <row r="1052" spans="17:42" s="9" customFormat="1" ht="15.75">
      <c r="Q1052" s="11"/>
      <c r="R1052" s="11"/>
      <c r="S1052" s="11"/>
      <c r="U1052" s="11"/>
      <c r="AD1052" s="11"/>
      <c r="AE1052" s="11"/>
      <c r="AF1052" s="11"/>
      <c r="AP1052" s="15"/>
    </row>
    <row r="1053" spans="17:42" s="9" customFormat="1" ht="15.75">
      <c r="Q1053" s="11"/>
      <c r="R1053" s="11"/>
      <c r="S1053" s="11"/>
      <c r="U1053" s="11"/>
      <c r="AD1053" s="11"/>
      <c r="AE1053" s="11"/>
      <c r="AF1053" s="11"/>
      <c r="AP1053" s="15"/>
    </row>
    <row r="1054" spans="17:42" s="9" customFormat="1" ht="15.75">
      <c r="Q1054" s="11"/>
      <c r="R1054" s="11"/>
      <c r="S1054" s="11"/>
      <c r="U1054" s="11"/>
      <c r="AD1054" s="11"/>
      <c r="AE1054" s="11"/>
      <c r="AF1054" s="11"/>
      <c r="AP1054" s="15"/>
    </row>
    <row r="1055" spans="17:42" s="9" customFormat="1" ht="15.75">
      <c r="Q1055" s="11"/>
      <c r="R1055" s="11"/>
      <c r="S1055" s="11"/>
      <c r="U1055" s="11"/>
      <c r="AD1055" s="11"/>
      <c r="AE1055" s="11"/>
      <c r="AF1055" s="11"/>
      <c r="AP1055" s="15"/>
    </row>
    <row r="1056" spans="17:42" s="9" customFormat="1" ht="15.75">
      <c r="Q1056" s="11"/>
      <c r="R1056" s="11"/>
      <c r="S1056" s="11"/>
      <c r="U1056" s="11"/>
      <c r="AD1056" s="11"/>
      <c r="AE1056" s="11"/>
      <c r="AF1056" s="11"/>
      <c r="AP1056" s="15"/>
    </row>
    <row r="1057" spans="17:42" s="9" customFormat="1" ht="15.75">
      <c r="Q1057" s="11"/>
      <c r="R1057" s="11"/>
      <c r="S1057" s="11"/>
      <c r="U1057" s="11"/>
      <c r="AD1057" s="11"/>
      <c r="AE1057" s="11"/>
      <c r="AF1057" s="11"/>
      <c r="AP1057" s="15"/>
    </row>
    <row r="1058" spans="17:42" s="9" customFormat="1" ht="15.75">
      <c r="Q1058" s="11"/>
      <c r="R1058" s="11"/>
      <c r="S1058" s="11"/>
      <c r="U1058" s="11"/>
      <c r="AD1058" s="11"/>
      <c r="AE1058" s="11"/>
      <c r="AF1058" s="11"/>
      <c r="AP1058" s="15"/>
    </row>
    <row r="1059" spans="17:42" s="9" customFormat="1" ht="15.75">
      <c r="Q1059" s="11"/>
      <c r="R1059" s="11"/>
      <c r="S1059" s="11"/>
      <c r="U1059" s="11"/>
      <c r="AD1059" s="11"/>
      <c r="AE1059" s="11"/>
      <c r="AF1059" s="11"/>
      <c r="AP1059" s="15"/>
    </row>
    <row r="1060" spans="17:42" s="9" customFormat="1" ht="15.75">
      <c r="Q1060" s="11"/>
      <c r="R1060" s="11"/>
      <c r="S1060" s="11"/>
      <c r="U1060" s="11"/>
      <c r="AD1060" s="11"/>
      <c r="AE1060" s="11"/>
      <c r="AF1060" s="11"/>
      <c r="AP1060" s="15"/>
    </row>
    <row r="1061" spans="17:42" s="9" customFormat="1" ht="15.75">
      <c r="Q1061" s="11"/>
      <c r="R1061" s="11"/>
      <c r="S1061" s="11"/>
      <c r="U1061" s="11"/>
      <c r="AD1061" s="11"/>
      <c r="AE1061" s="11"/>
      <c r="AF1061" s="11"/>
      <c r="AP1061" s="15"/>
    </row>
    <row r="1062" spans="17:42" s="9" customFormat="1" ht="15.75">
      <c r="Q1062" s="11"/>
      <c r="R1062" s="11"/>
      <c r="S1062" s="11"/>
      <c r="U1062" s="11"/>
      <c r="AD1062" s="11"/>
      <c r="AE1062" s="11"/>
      <c r="AF1062" s="11"/>
      <c r="AP1062" s="15"/>
    </row>
    <row r="1063" spans="17:42" s="9" customFormat="1" ht="15.75">
      <c r="Q1063" s="11"/>
      <c r="R1063" s="11"/>
      <c r="S1063" s="11"/>
      <c r="U1063" s="11"/>
      <c r="AD1063" s="11"/>
      <c r="AE1063" s="11"/>
      <c r="AF1063" s="11"/>
      <c r="AP1063" s="15"/>
    </row>
    <row r="1064" spans="17:42" s="9" customFormat="1" ht="15.75">
      <c r="Q1064" s="11"/>
      <c r="R1064" s="11"/>
      <c r="S1064" s="11"/>
      <c r="U1064" s="11"/>
      <c r="AD1064" s="11"/>
      <c r="AE1064" s="11"/>
      <c r="AF1064" s="11"/>
      <c r="AP1064" s="15"/>
    </row>
    <row r="1065" spans="17:42" s="9" customFormat="1" ht="15.75">
      <c r="Q1065" s="11"/>
      <c r="R1065" s="11"/>
      <c r="S1065" s="11"/>
      <c r="U1065" s="11"/>
      <c r="AD1065" s="11"/>
      <c r="AE1065" s="11"/>
      <c r="AF1065" s="11"/>
      <c r="AP1065" s="15"/>
    </row>
    <row r="1066" spans="17:42" s="9" customFormat="1" ht="15.75">
      <c r="Q1066" s="11"/>
      <c r="R1066" s="11"/>
      <c r="S1066" s="11"/>
      <c r="U1066" s="11"/>
      <c r="AD1066" s="11"/>
      <c r="AE1066" s="11"/>
      <c r="AF1066" s="11"/>
      <c r="AP1066" s="15"/>
    </row>
    <row r="1067" spans="17:42" s="9" customFormat="1" ht="15.75">
      <c r="Q1067" s="11"/>
      <c r="R1067" s="11"/>
      <c r="S1067" s="11"/>
      <c r="U1067" s="11"/>
      <c r="AD1067" s="11"/>
      <c r="AE1067" s="11"/>
      <c r="AF1067" s="11"/>
      <c r="AP1067" s="15"/>
    </row>
    <row r="1068" spans="17:42" s="9" customFormat="1" ht="15.75">
      <c r="Q1068" s="11"/>
      <c r="R1068" s="11"/>
      <c r="S1068" s="11"/>
      <c r="U1068" s="11"/>
      <c r="AD1068" s="11"/>
      <c r="AE1068" s="11"/>
      <c r="AF1068" s="11"/>
      <c r="AP1068" s="15"/>
    </row>
    <row r="1069" spans="17:42" s="9" customFormat="1" ht="15.75">
      <c r="Q1069" s="11"/>
      <c r="R1069" s="11"/>
      <c r="S1069" s="11"/>
      <c r="U1069" s="11"/>
      <c r="AD1069" s="11"/>
      <c r="AE1069" s="11"/>
      <c r="AF1069" s="11"/>
      <c r="AP1069" s="15"/>
    </row>
    <row r="1070" spans="17:42" s="9" customFormat="1" ht="15.75">
      <c r="Q1070" s="11"/>
      <c r="R1070" s="11"/>
      <c r="S1070" s="11"/>
      <c r="U1070" s="11"/>
      <c r="AD1070" s="11"/>
      <c r="AE1070" s="11"/>
      <c r="AF1070" s="11"/>
      <c r="AP1070" s="15"/>
    </row>
    <row r="1071" spans="17:42" s="9" customFormat="1" ht="15.75">
      <c r="Q1071" s="11"/>
      <c r="R1071" s="11"/>
      <c r="S1071" s="11"/>
      <c r="U1071" s="11"/>
      <c r="AD1071" s="11"/>
      <c r="AE1071" s="11"/>
      <c r="AF1071" s="11"/>
      <c r="AP1071" s="15"/>
    </row>
    <row r="1072" spans="17:42" s="9" customFormat="1" ht="15.75">
      <c r="Q1072" s="11"/>
      <c r="R1072" s="11"/>
      <c r="S1072" s="11"/>
      <c r="U1072" s="11"/>
      <c r="AD1072" s="11"/>
      <c r="AE1072" s="11"/>
      <c r="AF1072" s="11"/>
      <c r="AP1072" s="15"/>
    </row>
    <row r="1073" spans="17:42" s="9" customFormat="1" ht="15.75">
      <c r="Q1073" s="11"/>
      <c r="R1073" s="11"/>
      <c r="S1073" s="11"/>
      <c r="U1073" s="11"/>
      <c r="AD1073" s="11"/>
      <c r="AE1073" s="11"/>
      <c r="AF1073" s="11"/>
      <c r="AP1073" s="15"/>
    </row>
    <row r="1074" spans="17:42" s="9" customFormat="1" ht="15.75">
      <c r="Q1074" s="11"/>
      <c r="R1074" s="11"/>
      <c r="S1074" s="11"/>
      <c r="U1074" s="11"/>
      <c r="AD1074" s="11"/>
      <c r="AE1074" s="11"/>
      <c r="AF1074" s="11"/>
      <c r="AP1074" s="15"/>
    </row>
    <row r="1075" spans="17:42" s="9" customFormat="1" ht="15.75">
      <c r="Q1075" s="11"/>
      <c r="R1075" s="11"/>
      <c r="S1075" s="11"/>
      <c r="U1075" s="11"/>
      <c r="AD1075" s="11"/>
      <c r="AE1075" s="11"/>
      <c r="AF1075" s="11"/>
      <c r="AP1075" s="15"/>
    </row>
    <row r="1076" spans="17:42" s="9" customFormat="1" ht="15.75">
      <c r="Q1076" s="11"/>
      <c r="R1076" s="11"/>
      <c r="S1076" s="11"/>
      <c r="U1076" s="11"/>
      <c r="AD1076" s="11"/>
      <c r="AE1076" s="11"/>
      <c r="AF1076" s="11"/>
      <c r="AP1076" s="15"/>
    </row>
    <row r="1077" spans="17:42" s="9" customFormat="1" ht="15.75">
      <c r="Q1077" s="11"/>
      <c r="R1077" s="11"/>
      <c r="S1077" s="11"/>
      <c r="U1077" s="11"/>
      <c r="AD1077" s="11"/>
      <c r="AE1077" s="11"/>
      <c r="AF1077" s="11"/>
      <c r="AP1077" s="15"/>
    </row>
    <row r="1078" spans="17:42" s="9" customFormat="1" ht="15.75">
      <c r="Q1078" s="11"/>
      <c r="R1078" s="11"/>
      <c r="S1078" s="11"/>
      <c r="U1078" s="11"/>
      <c r="AD1078" s="11"/>
      <c r="AE1078" s="11"/>
      <c r="AF1078" s="11"/>
      <c r="AP1078" s="15"/>
    </row>
    <row r="1079" spans="17:42" s="9" customFormat="1" ht="15.75">
      <c r="Q1079" s="11"/>
      <c r="R1079" s="11"/>
      <c r="S1079" s="11"/>
      <c r="U1079" s="11"/>
      <c r="AD1079" s="11"/>
      <c r="AE1079" s="11"/>
      <c r="AF1079" s="11"/>
      <c r="AP1079" s="15"/>
    </row>
    <row r="1080" spans="17:42" s="9" customFormat="1" ht="15.75">
      <c r="Q1080" s="11"/>
      <c r="R1080" s="11"/>
      <c r="S1080" s="11"/>
      <c r="U1080" s="11"/>
      <c r="AD1080" s="11"/>
      <c r="AE1080" s="11"/>
      <c r="AF1080" s="11"/>
      <c r="AP1080" s="15"/>
    </row>
    <row r="1081" spans="17:42" s="9" customFormat="1" ht="15.75">
      <c r="Q1081" s="11"/>
      <c r="R1081" s="11"/>
      <c r="S1081" s="11"/>
      <c r="U1081" s="11"/>
      <c r="AD1081" s="11"/>
      <c r="AE1081" s="11"/>
      <c r="AF1081" s="11"/>
      <c r="AP1081" s="15"/>
    </row>
    <row r="1082" spans="17:42" s="9" customFormat="1" ht="15.75">
      <c r="Q1082" s="11"/>
      <c r="R1082" s="11"/>
      <c r="S1082" s="11"/>
      <c r="U1082" s="11"/>
      <c r="AD1082" s="11"/>
      <c r="AE1082" s="11"/>
      <c r="AF1082" s="11"/>
      <c r="AP1082" s="15"/>
    </row>
    <row r="1083" spans="17:42" s="9" customFormat="1" ht="15.75">
      <c r="Q1083" s="11"/>
      <c r="R1083" s="11"/>
      <c r="S1083" s="11"/>
      <c r="U1083" s="11"/>
      <c r="AD1083" s="11"/>
      <c r="AE1083" s="11"/>
      <c r="AF1083" s="11"/>
      <c r="AP1083" s="15"/>
    </row>
    <row r="1084" spans="17:42" s="9" customFormat="1" ht="15.75">
      <c r="Q1084" s="11"/>
      <c r="R1084" s="11"/>
      <c r="S1084" s="11"/>
      <c r="U1084" s="11"/>
      <c r="AD1084" s="11"/>
      <c r="AE1084" s="11"/>
      <c r="AF1084" s="11"/>
      <c r="AP1084" s="15"/>
    </row>
    <row r="1085" spans="17:42" s="9" customFormat="1" ht="15.75">
      <c r="Q1085" s="11"/>
      <c r="R1085" s="11"/>
      <c r="S1085" s="11"/>
      <c r="U1085" s="11"/>
      <c r="AD1085" s="11"/>
      <c r="AE1085" s="11"/>
      <c r="AF1085" s="11"/>
      <c r="AP1085" s="15"/>
    </row>
    <row r="1086" spans="17:42" s="9" customFormat="1" ht="15.75">
      <c r="Q1086" s="11"/>
      <c r="R1086" s="11"/>
      <c r="S1086" s="11"/>
      <c r="U1086" s="11"/>
      <c r="AD1086" s="11"/>
      <c r="AE1086" s="11"/>
      <c r="AF1086" s="11"/>
      <c r="AP1086" s="15"/>
    </row>
    <row r="1087" spans="17:42" s="9" customFormat="1" ht="15.75">
      <c r="Q1087" s="11"/>
      <c r="R1087" s="11"/>
      <c r="S1087" s="11"/>
      <c r="U1087" s="11"/>
      <c r="AD1087" s="11"/>
      <c r="AE1087" s="11"/>
      <c r="AF1087" s="11"/>
      <c r="AP1087" s="15"/>
    </row>
    <row r="1088" spans="17:42" s="9" customFormat="1" ht="15.75">
      <c r="Q1088" s="11"/>
      <c r="R1088" s="11"/>
      <c r="S1088" s="11"/>
      <c r="U1088" s="11"/>
      <c r="AD1088" s="11"/>
      <c r="AE1088" s="11"/>
      <c r="AF1088" s="11"/>
      <c r="AP1088" s="15"/>
    </row>
    <row r="1089" spans="17:42" s="9" customFormat="1" ht="15.75">
      <c r="Q1089" s="11"/>
      <c r="R1089" s="11"/>
      <c r="S1089" s="11"/>
      <c r="U1089" s="11"/>
      <c r="AD1089" s="11"/>
      <c r="AE1089" s="11"/>
      <c r="AF1089" s="11"/>
      <c r="AP1089" s="15"/>
    </row>
    <row r="1090" spans="17:42" s="9" customFormat="1" ht="15.75">
      <c r="Q1090" s="11"/>
      <c r="R1090" s="11"/>
      <c r="S1090" s="11"/>
      <c r="U1090" s="11"/>
      <c r="AD1090" s="11"/>
      <c r="AE1090" s="11"/>
      <c r="AF1090" s="11"/>
      <c r="AP1090" s="15"/>
    </row>
    <row r="1091" spans="17:42" s="9" customFormat="1" ht="15.75">
      <c r="Q1091" s="11"/>
      <c r="R1091" s="11"/>
      <c r="S1091" s="11"/>
      <c r="U1091" s="11"/>
      <c r="AD1091" s="11"/>
      <c r="AE1091" s="11"/>
      <c r="AF1091" s="11"/>
      <c r="AP1091" s="15"/>
    </row>
    <row r="1092" spans="17:42" s="9" customFormat="1" ht="15.75">
      <c r="Q1092" s="11"/>
      <c r="R1092" s="11"/>
      <c r="S1092" s="11"/>
      <c r="U1092" s="11"/>
      <c r="AD1092" s="11"/>
      <c r="AE1092" s="11"/>
      <c r="AF1092" s="11"/>
      <c r="AP1092" s="15"/>
    </row>
    <row r="1093" spans="17:42" s="9" customFormat="1" ht="15.75">
      <c r="Q1093" s="11"/>
      <c r="R1093" s="11"/>
      <c r="S1093" s="11"/>
      <c r="U1093" s="11"/>
      <c r="AD1093" s="11"/>
      <c r="AE1093" s="11"/>
      <c r="AF1093" s="11"/>
      <c r="AP1093" s="15"/>
    </row>
    <row r="1094" spans="17:42" s="9" customFormat="1" ht="15.75">
      <c r="Q1094" s="11"/>
      <c r="R1094" s="11"/>
      <c r="S1094" s="11"/>
      <c r="U1094" s="11"/>
      <c r="AD1094" s="11"/>
      <c r="AE1094" s="11"/>
      <c r="AF1094" s="11"/>
      <c r="AP1094" s="15"/>
    </row>
    <row r="1095" spans="17:42" s="9" customFormat="1" ht="15.75">
      <c r="Q1095" s="11"/>
      <c r="R1095" s="11"/>
      <c r="S1095" s="11"/>
      <c r="U1095" s="11"/>
      <c r="AD1095" s="11"/>
      <c r="AE1095" s="11"/>
      <c r="AF1095" s="11"/>
      <c r="AP1095" s="15"/>
    </row>
    <row r="1096" spans="17:42" s="9" customFormat="1" ht="15.75">
      <c r="Q1096" s="11"/>
      <c r="R1096" s="11"/>
      <c r="S1096" s="11"/>
      <c r="U1096" s="11"/>
      <c r="AD1096" s="11"/>
      <c r="AE1096" s="11"/>
      <c r="AF1096" s="11"/>
      <c r="AP1096" s="15"/>
    </row>
    <row r="1097" spans="17:42" s="9" customFormat="1" ht="15.75">
      <c r="Q1097" s="11"/>
      <c r="R1097" s="11"/>
      <c r="S1097" s="11"/>
      <c r="U1097" s="11"/>
      <c r="AD1097" s="11"/>
      <c r="AE1097" s="11"/>
      <c r="AF1097" s="11"/>
      <c r="AP1097" s="15"/>
    </row>
    <row r="1098" spans="17:42" s="9" customFormat="1" ht="15.75">
      <c r="Q1098" s="11"/>
      <c r="R1098" s="11"/>
      <c r="S1098" s="11"/>
      <c r="U1098" s="11"/>
      <c r="AD1098" s="11"/>
      <c r="AE1098" s="11"/>
      <c r="AF1098" s="11"/>
      <c r="AP1098" s="15"/>
    </row>
    <row r="1099" spans="17:42" s="9" customFormat="1" ht="15.75">
      <c r="Q1099" s="11"/>
      <c r="R1099" s="11"/>
      <c r="S1099" s="11"/>
      <c r="U1099" s="11"/>
      <c r="AD1099" s="11"/>
      <c r="AE1099" s="11"/>
      <c r="AF1099" s="11"/>
      <c r="AP1099" s="15"/>
    </row>
    <row r="1100" spans="17:42" s="9" customFormat="1" ht="15.75">
      <c r="Q1100" s="11"/>
      <c r="R1100" s="11"/>
      <c r="S1100" s="11"/>
      <c r="U1100" s="11"/>
      <c r="AD1100" s="11"/>
      <c r="AE1100" s="11"/>
      <c r="AF1100" s="11"/>
      <c r="AP1100" s="15"/>
    </row>
    <row r="1101" spans="17:42" s="9" customFormat="1" ht="15.75">
      <c r="Q1101" s="11"/>
      <c r="R1101" s="11"/>
      <c r="S1101" s="11"/>
      <c r="U1101" s="11"/>
      <c r="AD1101" s="11"/>
      <c r="AE1101" s="11"/>
      <c r="AF1101" s="11"/>
      <c r="AP1101" s="15"/>
    </row>
    <row r="1102" spans="17:42" s="9" customFormat="1" ht="15.75">
      <c r="Q1102" s="11"/>
      <c r="R1102" s="11"/>
      <c r="S1102" s="11"/>
      <c r="U1102" s="11"/>
      <c r="AD1102" s="11"/>
      <c r="AE1102" s="11"/>
      <c r="AF1102" s="11"/>
      <c r="AP1102" s="15"/>
    </row>
    <row r="1103" spans="17:42" s="9" customFormat="1" ht="15.75">
      <c r="Q1103" s="11"/>
      <c r="R1103" s="11"/>
      <c r="S1103" s="11"/>
      <c r="U1103" s="11"/>
      <c r="AD1103" s="11"/>
      <c r="AE1103" s="11"/>
      <c r="AF1103" s="11"/>
      <c r="AP1103" s="15"/>
    </row>
    <row r="1104" spans="17:42" s="9" customFormat="1" ht="15.75">
      <c r="Q1104" s="11"/>
      <c r="R1104" s="11"/>
      <c r="S1104" s="11"/>
      <c r="U1104" s="11"/>
      <c r="AD1104" s="11"/>
      <c r="AE1104" s="11"/>
      <c r="AF1104" s="11"/>
      <c r="AP1104" s="15"/>
    </row>
    <row r="1105" spans="17:42" s="9" customFormat="1" ht="15.75">
      <c r="Q1105" s="11"/>
      <c r="R1105" s="11"/>
      <c r="S1105" s="11"/>
      <c r="U1105" s="11"/>
      <c r="AD1105" s="11"/>
      <c r="AE1105" s="11"/>
      <c r="AF1105" s="11"/>
      <c r="AP1105" s="15"/>
    </row>
    <row r="1106" spans="17:42" s="9" customFormat="1" ht="15.75">
      <c r="Q1106" s="11"/>
      <c r="R1106" s="11"/>
      <c r="S1106" s="11"/>
      <c r="U1106" s="11"/>
      <c r="AD1106" s="11"/>
      <c r="AE1106" s="11"/>
      <c r="AF1106" s="11"/>
      <c r="AP1106" s="15"/>
    </row>
    <row r="1107" spans="17:42" s="9" customFormat="1" ht="15.75">
      <c r="Q1107" s="11"/>
      <c r="R1107" s="11"/>
      <c r="S1107" s="11"/>
      <c r="U1107" s="11"/>
      <c r="AD1107" s="11"/>
      <c r="AE1107" s="11"/>
      <c r="AF1107" s="11"/>
      <c r="AP1107" s="15"/>
    </row>
    <row r="1108" spans="17:42" s="9" customFormat="1" ht="15.75">
      <c r="Q1108" s="11"/>
      <c r="R1108" s="11"/>
      <c r="S1108" s="11"/>
      <c r="U1108" s="11"/>
      <c r="AD1108" s="11"/>
      <c r="AE1108" s="11"/>
      <c r="AF1108" s="11"/>
      <c r="AP1108" s="15"/>
    </row>
    <row r="1109" spans="17:42" s="9" customFormat="1" ht="15.75">
      <c r="Q1109" s="11"/>
      <c r="R1109" s="11"/>
      <c r="S1109" s="11"/>
      <c r="U1109" s="11"/>
      <c r="AD1109" s="11"/>
      <c r="AE1109" s="11"/>
      <c r="AF1109" s="11"/>
      <c r="AP1109" s="15"/>
    </row>
    <row r="1110" spans="17:42" s="9" customFormat="1" ht="15.75">
      <c r="Q1110" s="11"/>
      <c r="R1110" s="11"/>
      <c r="S1110" s="11"/>
      <c r="U1110" s="11"/>
      <c r="AD1110" s="11"/>
      <c r="AE1110" s="11"/>
      <c r="AF1110" s="11"/>
      <c r="AP1110" s="15"/>
    </row>
    <row r="1111" spans="17:42" s="9" customFormat="1" ht="15.75">
      <c r="Q1111" s="11"/>
      <c r="R1111" s="11"/>
      <c r="S1111" s="11"/>
      <c r="U1111" s="11"/>
      <c r="AD1111" s="11"/>
      <c r="AE1111" s="11"/>
      <c r="AF1111" s="11"/>
      <c r="AP1111" s="15"/>
    </row>
    <row r="1112" spans="17:42" s="9" customFormat="1" ht="15.75">
      <c r="Q1112" s="11"/>
      <c r="R1112" s="11"/>
      <c r="S1112" s="11"/>
      <c r="U1112" s="11"/>
      <c r="AD1112" s="11"/>
      <c r="AE1112" s="11"/>
      <c r="AF1112" s="11"/>
      <c r="AP1112" s="15"/>
    </row>
    <row r="1113" spans="17:42" s="9" customFormat="1" ht="15.75">
      <c r="Q1113" s="11"/>
      <c r="R1113" s="11"/>
      <c r="S1113" s="11"/>
      <c r="U1113" s="11"/>
      <c r="AD1113" s="11"/>
      <c r="AE1113" s="11"/>
      <c r="AF1113" s="11"/>
      <c r="AP1113" s="15"/>
    </row>
    <row r="1114" spans="17:42" s="9" customFormat="1" ht="15.75">
      <c r="Q1114" s="11"/>
      <c r="R1114" s="11"/>
      <c r="S1114" s="11"/>
      <c r="U1114" s="11"/>
      <c r="AD1114" s="11"/>
      <c r="AE1114" s="11"/>
      <c r="AF1114" s="11"/>
      <c r="AP1114" s="15"/>
    </row>
    <row r="1115" spans="17:42" s="9" customFormat="1" ht="15.75">
      <c r="Q1115" s="11"/>
      <c r="R1115" s="11"/>
      <c r="S1115" s="11"/>
      <c r="U1115" s="11"/>
      <c r="AD1115" s="11"/>
      <c r="AE1115" s="11"/>
      <c r="AF1115" s="11"/>
      <c r="AP1115" s="15"/>
    </row>
    <row r="1116" spans="17:42" s="9" customFormat="1" ht="15.75">
      <c r="Q1116" s="11"/>
      <c r="R1116" s="11"/>
      <c r="S1116" s="11"/>
      <c r="U1116" s="11"/>
      <c r="AD1116" s="11"/>
      <c r="AE1116" s="11"/>
      <c r="AF1116" s="11"/>
      <c r="AP1116" s="15"/>
    </row>
    <row r="1117" spans="17:42" s="9" customFormat="1" ht="15.75">
      <c r="Q1117" s="11"/>
      <c r="R1117" s="11"/>
      <c r="S1117" s="11"/>
      <c r="U1117" s="11"/>
      <c r="AD1117" s="11"/>
      <c r="AE1117" s="11"/>
      <c r="AF1117" s="11"/>
      <c r="AP1117" s="15"/>
    </row>
    <row r="1118" spans="17:42" s="9" customFormat="1" ht="15.75">
      <c r="Q1118" s="11"/>
      <c r="R1118" s="11"/>
      <c r="S1118" s="11"/>
      <c r="U1118" s="11"/>
      <c r="AD1118" s="11"/>
      <c r="AE1118" s="11"/>
      <c r="AF1118" s="11"/>
      <c r="AP1118" s="15"/>
    </row>
    <row r="1119" spans="17:42" s="9" customFormat="1" ht="15.75">
      <c r="Q1119" s="11"/>
      <c r="R1119" s="11"/>
      <c r="S1119" s="11"/>
      <c r="U1119" s="11"/>
      <c r="AD1119" s="11"/>
      <c r="AE1119" s="11"/>
      <c r="AF1119" s="11"/>
      <c r="AP1119" s="15"/>
    </row>
    <row r="1120" spans="17:42" s="9" customFormat="1" ht="15.75">
      <c r="Q1120" s="11"/>
      <c r="R1120" s="11"/>
      <c r="S1120" s="11"/>
      <c r="U1120" s="11"/>
      <c r="AD1120" s="11"/>
      <c r="AE1120" s="11"/>
      <c r="AF1120" s="11"/>
      <c r="AP1120" s="15"/>
    </row>
    <row r="1121" spans="17:42" s="9" customFormat="1" ht="15.75">
      <c r="Q1121" s="11"/>
      <c r="R1121" s="11"/>
      <c r="S1121" s="11"/>
      <c r="U1121" s="11"/>
      <c r="AD1121" s="11"/>
      <c r="AE1121" s="11"/>
      <c r="AF1121" s="11"/>
      <c r="AP1121" s="15"/>
    </row>
    <row r="1122" spans="17:42" s="9" customFormat="1" ht="15.75">
      <c r="Q1122" s="11"/>
      <c r="R1122" s="11"/>
      <c r="S1122" s="11"/>
      <c r="U1122" s="11"/>
      <c r="AD1122" s="11"/>
      <c r="AE1122" s="11"/>
      <c r="AF1122" s="11"/>
      <c r="AP1122" s="15"/>
    </row>
    <row r="1123" spans="17:42" s="9" customFormat="1" ht="15.75">
      <c r="Q1123" s="11"/>
      <c r="R1123" s="11"/>
      <c r="S1123" s="11"/>
      <c r="U1123" s="11"/>
      <c r="AD1123" s="11"/>
      <c r="AE1123" s="11"/>
      <c r="AF1123" s="11"/>
      <c r="AP1123" s="15"/>
    </row>
    <row r="1124" spans="17:42" s="9" customFormat="1" ht="15.75">
      <c r="Q1124" s="11"/>
      <c r="R1124" s="11"/>
      <c r="S1124" s="11"/>
      <c r="U1124" s="11"/>
      <c r="AD1124" s="11"/>
      <c r="AE1124" s="11"/>
      <c r="AF1124" s="11"/>
      <c r="AP1124" s="15"/>
    </row>
    <row r="1125" spans="17:42" s="9" customFormat="1" ht="15.75">
      <c r="Q1125" s="11"/>
      <c r="R1125" s="11"/>
      <c r="S1125" s="11"/>
      <c r="U1125" s="11"/>
      <c r="AD1125" s="11"/>
      <c r="AE1125" s="11"/>
      <c r="AF1125" s="11"/>
      <c r="AP1125" s="15"/>
    </row>
    <row r="1126" spans="17:42" s="9" customFormat="1" ht="15.75">
      <c r="Q1126" s="11"/>
      <c r="R1126" s="11"/>
      <c r="S1126" s="11"/>
      <c r="U1126" s="11"/>
      <c r="AD1126" s="11"/>
      <c r="AE1126" s="11"/>
      <c r="AF1126" s="11"/>
      <c r="AP1126" s="15"/>
    </row>
    <row r="1127" spans="17:42" s="9" customFormat="1" ht="15.75">
      <c r="Q1127" s="11"/>
      <c r="R1127" s="11"/>
      <c r="S1127" s="11"/>
      <c r="U1127" s="11"/>
      <c r="AD1127" s="11"/>
      <c r="AE1127" s="11"/>
      <c r="AF1127" s="11"/>
      <c r="AP1127" s="15"/>
    </row>
    <row r="1128" spans="17:42" s="9" customFormat="1" ht="15.75">
      <c r="Q1128" s="11"/>
      <c r="R1128" s="11"/>
      <c r="S1128" s="11"/>
      <c r="U1128" s="11"/>
      <c r="AD1128" s="11"/>
      <c r="AE1128" s="11"/>
      <c r="AF1128" s="11"/>
      <c r="AP1128" s="15"/>
    </row>
    <row r="1129" spans="17:42" s="9" customFormat="1" ht="15.75">
      <c r="Q1129" s="11"/>
      <c r="R1129" s="11"/>
      <c r="S1129" s="11"/>
      <c r="U1129" s="11"/>
      <c r="AD1129" s="11"/>
      <c r="AE1129" s="11"/>
      <c r="AF1129" s="11"/>
      <c r="AP1129" s="15"/>
    </row>
    <row r="1130" spans="17:42" s="9" customFormat="1" ht="15.75">
      <c r="Q1130" s="11"/>
      <c r="R1130" s="11"/>
      <c r="S1130" s="11"/>
      <c r="U1130" s="11"/>
      <c r="AD1130" s="11"/>
      <c r="AE1130" s="11"/>
      <c r="AF1130" s="11"/>
      <c r="AP1130" s="15"/>
    </row>
    <row r="1131" spans="17:42" s="9" customFormat="1" ht="15.75">
      <c r="Q1131" s="11"/>
      <c r="R1131" s="11"/>
      <c r="S1131" s="11"/>
      <c r="U1131" s="11"/>
      <c r="AD1131" s="11"/>
      <c r="AE1131" s="11"/>
      <c r="AF1131" s="11"/>
      <c r="AP1131" s="15"/>
    </row>
    <row r="1132" spans="17:42" s="9" customFormat="1" ht="15.75">
      <c r="Q1132" s="11"/>
      <c r="R1132" s="11"/>
      <c r="S1132" s="11"/>
      <c r="U1132" s="11"/>
      <c r="AD1132" s="11"/>
      <c r="AE1132" s="11"/>
      <c r="AF1132" s="11"/>
      <c r="AP1132" s="15"/>
    </row>
    <row r="1133" spans="17:42" s="9" customFormat="1" ht="15.75">
      <c r="Q1133" s="11"/>
      <c r="R1133" s="11"/>
      <c r="S1133" s="11"/>
      <c r="U1133" s="11"/>
      <c r="AD1133" s="11"/>
      <c r="AE1133" s="11"/>
      <c r="AF1133" s="11"/>
      <c r="AP1133" s="15"/>
    </row>
    <row r="1134" spans="17:42" s="9" customFormat="1" ht="15.75">
      <c r="Q1134" s="11"/>
      <c r="R1134" s="11"/>
      <c r="S1134" s="11"/>
      <c r="U1134" s="11"/>
      <c r="AD1134" s="11"/>
      <c r="AE1134" s="11"/>
      <c r="AF1134" s="11"/>
      <c r="AP1134" s="15"/>
    </row>
    <row r="1135" spans="17:42" s="9" customFormat="1" ht="15.75">
      <c r="Q1135" s="11"/>
      <c r="R1135" s="11"/>
      <c r="S1135" s="11"/>
      <c r="U1135" s="11"/>
      <c r="AD1135" s="11"/>
      <c r="AE1135" s="11"/>
      <c r="AF1135" s="11"/>
      <c r="AP1135" s="15"/>
    </row>
    <row r="1136" spans="17:42" s="9" customFormat="1" ht="15.75">
      <c r="Q1136" s="11"/>
      <c r="R1136" s="11"/>
      <c r="S1136" s="11"/>
      <c r="U1136" s="11"/>
      <c r="AD1136" s="11"/>
      <c r="AE1136" s="11"/>
      <c r="AF1136" s="11"/>
      <c r="AP1136" s="15"/>
    </row>
    <row r="1137" spans="17:42" s="9" customFormat="1" ht="15.75">
      <c r="Q1137" s="11"/>
      <c r="R1137" s="11"/>
      <c r="S1137" s="11"/>
      <c r="U1137" s="11"/>
      <c r="AD1137" s="11"/>
      <c r="AE1137" s="11"/>
      <c r="AF1137" s="11"/>
      <c r="AP1137" s="15"/>
    </row>
    <row r="1138" spans="17:42" s="9" customFormat="1" ht="15.75">
      <c r="Q1138" s="11"/>
      <c r="R1138" s="11"/>
      <c r="S1138" s="11"/>
      <c r="U1138" s="11"/>
      <c r="AD1138" s="11"/>
      <c r="AE1138" s="11"/>
      <c r="AF1138" s="11"/>
      <c r="AP1138" s="15"/>
    </row>
    <row r="1139" spans="17:42" s="9" customFormat="1" ht="15.75">
      <c r="Q1139" s="11"/>
      <c r="R1139" s="11"/>
      <c r="S1139" s="11"/>
      <c r="U1139" s="11"/>
      <c r="AD1139" s="11"/>
      <c r="AE1139" s="11"/>
      <c r="AF1139" s="11"/>
      <c r="AP1139" s="15"/>
    </row>
    <row r="1140" spans="17:42" s="9" customFormat="1" ht="15.75">
      <c r="Q1140" s="11"/>
      <c r="R1140" s="11"/>
      <c r="S1140" s="11"/>
      <c r="U1140" s="11"/>
      <c r="AD1140" s="11"/>
      <c r="AE1140" s="11"/>
      <c r="AF1140" s="11"/>
      <c r="AP1140" s="15"/>
    </row>
    <row r="1141" spans="17:42" s="9" customFormat="1" ht="15.75">
      <c r="Q1141" s="11"/>
      <c r="R1141" s="11"/>
      <c r="S1141" s="11"/>
      <c r="U1141" s="11"/>
      <c r="AD1141" s="11"/>
      <c r="AE1141" s="11"/>
      <c r="AF1141" s="11"/>
      <c r="AP1141" s="15"/>
    </row>
    <row r="1142" spans="17:42" s="9" customFormat="1" ht="15.75">
      <c r="Q1142" s="11"/>
      <c r="R1142" s="11"/>
      <c r="S1142" s="11"/>
      <c r="U1142" s="11"/>
      <c r="AD1142" s="11"/>
      <c r="AE1142" s="11"/>
      <c r="AF1142" s="11"/>
      <c r="AP1142" s="15"/>
    </row>
    <row r="1143" spans="17:42" s="9" customFormat="1" ht="15.75">
      <c r="Q1143" s="11"/>
      <c r="R1143" s="11"/>
      <c r="S1143" s="11"/>
      <c r="U1143" s="11"/>
      <c r="AD1143" s="11"/>
      <c r="AE1143" s="11"/>
      <c r="AF1143" s="11"/>
      <c r="AP1143" s="15"/>
    </row>
    <row r="1144" spans="17:42" s="9" customFormat="1" ht="15.75">
      <c r="Q1144" s="11"/>
      <c r="R1144" s="11"/>
      <c r="S1144" s="11"/>
      <c r="U1144" s="11"/>
      <c r="AD1144" s="11"/>
      <c r="AE1144" s="11"/>
      <c r="AF1144" s="11"/>
      <c r="AP1144" s="15"/>
    </row>
    <row r="1145" spans="17:42" s="9" customFormat="1" ht="15.75">
      <c r="Q1145" s="11"/>
      <c r="R1145" s="11"/>
      <c r="S1145" s="11"/>
      <c r="U1145" s="11"/>
      <c r="AD1145" s="11"/>
      <c r="AE1145" s="11"/>
      <c r="AF1145" s="11"/>
      <c r="AP1145" s="15"/>
    </row>
    <row r="1146" spans="17:42" s="9" customFormat="1" ht="15.75">
      <c r="Q1146" s="11"/>
      <c r="R1146" s="11"/>
      <c r="S1146" s="11"/>
      <c r="U1146" s="11"/>
      <c r="AD1146" s="11"/>
      <c r="AE1146" s="11"/>
      <c r="AF1146" s="11"/>
      <c r="AP1146" s="15"/>
    </row>
    <row r="1147" spans="17:42" s="9" customFormat="1" ht="15.75">
      <c r="Q1147" s="11"/>
      <c r="R1147" s="11"/>
      <c r="S1147" s="11"/>
      <c r="U1147" s="11"/>
      <c r="AD1147" s="11"/>
      <c r="AE1147" s="11"/>
      <c r="AF1147" s="11"/>
      <c r="AP1147" s="15"/>
    </row>
    <row r="1148" spans="17:42" s="9" customFormat="1" ht="15.75">
      <c r="Q1148" s="11"/>
      <c r="R1148" s="11"/>
      <c r="S1148" s="11"/>
      <c r="U1148" s="11"/>
      <c r="AD1148" s="11"/>
      <c r="AE1148" s="11"/>
      <c r="AF1148" s="11"/>
      <c r="AP1148" s="15"/>
    </row>
    <row r="1149" spans="17:42" s="9" customFormat="1" ht="15.75">
      <c r="Q1149" s="11"/>
      <c r="R1149" s="11"/>
      <c r="S1149" s="11"/>
      <c r="U1149" s="11"/>
      <c r="AD1149" s="11"/>
      <c r="AE1149" s="11"/>
      <c r="AF1149" s="11"/>
      <c r="AP1149" s="15"/>
    </row>
    <row r="1150" spans="17:42" s="9" customFormat="1" ht="15.75">
      <c r="Q1150" s="11"/>
      <c r="R1150" s="11"/>
      <c r="S1150" s="11"/>
      <c r="U1150" s="11"/>
      <c r="AD1150" s="11"/>
      <c r="AE1150" s="11"/>
      <c r="AF1150" s="11"/>
      <c r="AP1150" s="15"/>
    </row>
    <row r="1151" spans="17:42" s="9" customFormat="1" ht="15.75">
      <c r="Q1151" s="11"/>
      <c r="R1151" s="11"/>
      <c r="S1151" s="11"/>
      <c r="U1151" s="11"/>
      <c r="AD1151" s="11"/>
      <c r="AE1151" s="11"/>
      <c r="AF1151" s="11"/>
      <c r="AP1151" s="15"/>
    </row>
    <row r="1152" spans="17:42" s="9" customFormat="1" ht="15.75">
      <c r="Q1152" s="11"/>
      <c r="R1152" s="11"/>
      <c r="S1152" s="11"/>
      <c r="U1152" s="11"/>
      <c r="AD1152" s="11"/>
      <c r="AE1152" s="11"/>
      <c r="AF1152" s="11"/>
      <c r="AP1152" s="15"/>
    </row>
    <row r="1153" spans="17:42" s="9" customFormat="1" ht="15.75">
      <c r="Q1153" s="11"/>
      <c r="R1153" s="11"/>
      <c r="S1153" s="11"/>
      <c r="U1153" s="11"/>
      <c r="AD1153" s="11"/>
      <c r="AE1153" s="11"/>
      <c r="AF1153" s="11"/>
      <c r="AP1153" s="15"/>
    </row>
    <row r="1154" spans="17:42" s="9" customFormat="1" ht="15.75">
      <c r="Q1154" s="11"/>
      <c r="R1154" s="11"/>
      <c r="S1154" s="11"/>
      <c r="U1154" s="11"/>
      <c r="AD1154" s="11"/>
      <c r="AE1154" s="11"/>
      <c r="AF1154" s="11"/>
      <c r="AP1154" s="15"/>
    </row>
    <row r="1155" spans="17:42" s="9" customFormat="1" ht="15.75">
      <c r="Q1155" s="11"/>
      <c r="R1155" s="11"/>
      <c r="S1155" s="11"/>
      <c r="U1155" s="11"/>
      <c r="AD1155" s="11"/>
      <c r="AE1155" s="11"/>
      <c r="AF1155" s="11"/>
      <c r="AP1155" s="15"/>
    </row>
    <row r="1156" spans="17:42" s="9" customFormat="1" ht="15.75">
      <c r="Q1156" s="11"/>
      <c r="R1156" s="11"/>
      <c r="S1156" s="11"/>
      <c r="U1156" s="11"/>
      <c r="AD1156" s="11"/>
      <c r="AE1156" s="11"/>
      <c r="AF1156" s="11"/>
      <c r="AP1156" s="15"/>
    </row>
    <row r="1157" spans="17:42" s="9" customFormat="1" ht="15.75">
      <c r="Q1157" s="11"/>
      <c r="R1157" s="11"/>
      <c r="S1157" s="11"/>
      <c r="U1157" s="11"/>
      <c r="AD1157" s="11"/>
      <c r="AE1157" s="11"/>
      <c r="AF1157" s="11"/>
      <c r="AP1157" s="15"/>
    </row>
    <row r="1158" spans="17:42" s="9" customFormat="1" ht="15.75">
      <c r="Q1158" s="11"/>
      <c r="R1158" s="11"/>
      <c r="S1158" s="11"/>
      <c r="U1158" s="11"/>
      <c r="AD1158" s="11"/>
      <c r="AE1158" s="11"/>
      <c r="AF1158" s="11"/>
      <c r="AP1158" s="15"/>
    </row>
    <row r="1159" spans="17:42" s="9" customFormat="1" ht="15.75">
      <c r="Q1159" s="11"/>
      <c r="R1159" s="11"/>
      <c r="S1159" s="11"/>
      <c r="U1159" s="11"/>
      <c r="AD1159" s="11"/>
      <c r="AE1159" s="11"/>
      <c r="AF1159" s="11"/>
      <c r="AP1159" s="15"/>
    </row>
    <row r="1160" spans="17:42" s="9" customFormat="1" ht="15.75">
      <c r="Q1160" s="11"/>
      <c r="R1160" s="11"/>
      <c r="S1160" s="11"/>
      <c r="U1160" s="11"/>
      <c r="AD1160" s="11"/>
      <c r="AE1160" s="11"/>
      <c r="AF1160" s="11"/>
      <c r="AP1160" s="15"/>
    </row>
    <row r="1161" spans="17:42" s="9" customFormat="1" ht="15.75">
      <c r="Q1161" s="11"/>
      <c r="R1161" s="11"/>
      <c r="S1161" s="11"/>
      <c r="U1161" s="11"/>
      <c r="AD1161" s="11"/>
      <c r="AE1161" s="11"/>
      <c r="AF1161" s="11"/>
      <c r="AP1161" s="15"/>
    </row>
    <row r="1162" spans="17:42" s="9" customFormat="1" ht="15.75">
      <c r="Q1162" s="11"/>
      <c r="R1162" s="11"/>
      <c r="S1162" s="11"/>
      <c r="U1162" s="11"/>
      <c r="AD1162" s="11"/>
      <c r="AE1162" s="11"/>
      <c r="AF1162" s="11"/>
      <c r="AP1162" s="15"/>
    </row>
    <row r="1163" spans="17:42" s="9" customFormat="1" ht="15.75">
      <c r="Q1163" s="11"/>
      <c r="R1163" s="11"/>
      <c r="S1163" s="11"/>
      <c r="U1163" s="11"/>
      <c r="AD1163" s="11"/>
      <c r="AE1163" s="11"/>
      <c r="AF1163" s="11"/>
      <c r="AP1163" s="15"/>
    </row>
    <row r="1164" spans="17:42" s="9" customFormat="1" ht="15.75">
      <c r="Q1164" s="11"/>
      <c r="R1164" s="11"/>
      <c r="S1164" s="11"/>
      <c r="U1164" s="11"/>
      <c r="AD1164" s="11"/>
      <c r="AE1164" s="11"/>
      <c r="AF1164" s="11"/>
      <c r="AP1164" s="15"/>
    </row>
    <row r="1165" spans="17:42" s="9" customFormat="1" ht="15.75">
      <c r="Q1165" s="11"/>
      <c r="R1165" s="11"/>
      <c r="S1165" s="11"/>
      <c r="U1165" s="11"/>
      <c r="AD1165" s="11"/>
      <c r="AE1165" s="11"/>
      <c r="AF1165" s="11"/>
      <c r="AP1165" s="15"/>
    </row>
    <row r="1166" spans="17:42" s="9" customFormat="1" ht="15.75">
      <c r="Q1166" s="11"/>
      <c r="R1166" s="11"/>
      <c r="S1166" s="11"/>
      <c r="U1166" s="11"/>
      <c r="AD1166" s="11"/>
      <c r="AE1166" s="11"/>
      <c r="AF1166" s="11"/>
      <c r="AP1166" s="15"/>
    </row>
    <row r="1167" spans="17:42" s="9" customFormat="1" ht="15.75">
      <c r="Q1167" s="11"/>
      <c r="R1167" s="11"/>
      <c r="S1167" s="11"/>
      <c r="U1167" s="11"/>
      <c r="AD1167" s="11"/>
      <c r="AE1167" s="11"/>
      <c r="AF1167" s="11"/>
      <c r="AP1167" s="15"/>
    </row>
    <row r="1168" spans="17:42" s="9" customFormat="1" ht="15.75">
      <c r="Q1168" s="11"/>
      <c r="R1168" s="11"/>
      <c r="S1168" s="11"/>
      <c r="U1168" s="11"/>
      <c r="AD1168" s="11"/>
      <c r="AE1168" s="11"/>
      <c r="AF1168" s="11"/>
      <c r="AP1168" s="15"/>
    </row>
    <row r="1169" spans="17:42" s="9" customFormat="1" ht="15.75">
      <c r="Q1169" s="11"/>
      <c r="R1169" s="11"/>
      <c r="S1169" s="11"/>
      <c r="U1169" s="11"/>
      <c r="AD1169" s="11"/>
      <c r="AE1169" s="11"/>
      <c r="AF1169" s="11"/>
      <c r="AP1169" s="15"/>
    </row>
    <row r="1170" spans="17:42" s="9" customFormat="1" ht="15.75">
      <c r="Q1170" s="11"/>
      <c r="R1170" s="11"/>
      <c r="S1170" s="11"/>
      <c r="U1170" s="11"/>
      <c r="AD1170" s="11"/>
      <c r="AE1170" s="11"/>
      <c r="AF1170" s="11"/>
      <c r="AP1170" s="15"/>
    </row>
    <row r="1171" spans="17:42" s="9" customFormat="1" ht="15.75">
      <c r="Q1171" s="11"/>
      <c r="R1171" s="11"/>
      <c r="S1171" s="11"/>
      <c r="U1171" s="11"/>
      <c r="AD1171" s="11"/>
      <c r="AE1171" s="11"/>
      <c r="AF1171" s="11"/>
      <c r="AP1171" s="15"/>
    </row>
    <row r="1172" spans="17:42" s="9" customFormat="1" ht="15.75">
      <c r="Q1172" s="11"/>
      <c r="R1172" s="11"/>
      <c r="S1172" s="11"/>
      <c r="U1172" s="11"/>
      <c r="AD1172" s="11"/>
      <c r="AE1172" s="11"/>
      <c r="AF1172" s="11"/>
      <c r="AP1172" s="15"/>
    </row>
    <row r="1173" spans="17:42" s="9" customFormat="1" ht="15.75">
      <c r="Q1173" s="11"/>
      <c r="R1173" s="11"/>
      <c r="S1173" s="11"/>
      <c r="U1173" s="11"/>
      <c r="AD1173" s="11"/>
      <c r="AE1173" s="11"/>
      <c r="AF1173" s="11"/>
      <c r="AP1173" s="15"/>
    </row>
    <row r="1174" spans="17:42" s="9" customFormat="1" ht="15.75">
      <c r="Q1174" s="11"/>
      <c r="R1174" s="11"/>
      <c r="S1174" s="11"/>
      <c r="U1174" s="11"/>
      <c r="AD1174" s="11"/>
      <c r="AE1174" s="11"/>
      <c r="AF1174" s="11"/>
      <c r="AP1174" s="15"/>
    </row>
    <row r="1175" spans="17:42" s="9" customFormat="1" ht="15.75">
      <c r="Q1175" s="11"/>
      <c r="R1175" s="11"/>
      <c r="S1175" s="11"/>
      <c r="U1175" s="11"/>
      <c r="AD1175" s="11"/>
      <c r="AE1175" s="11"/>
      <c r="AF1175" s="11"/>
      <c r="AP1175" s="15"/>
    </row>
    <row r="1176" spans="17:42" s="9" customFormat="1" ht="15.75">
      <c r="Q1176" s="11"/>
      <c r="R1176" s="11"/>
      <c r="S1176" s="11"/>
      <c r="U1176" s="11"/>
      <c r="AD1176" s="11"/>
      <c r="AE1176" s="11"/>
      <c r="AF1176" s="11"/>
      <c r="AP1176" s="15"/>
    </row>
    <row r="1177" spans="17:42" s="9" customFormat="1" ht="15.75">
      <c r="Q1177" s="11"/>
      <c r="R1177" s="11"/>
      <c r="S1177" s="11"/>
      <c r="U1177" s="11"/>
      <c r="AD1177" s="11"/>
      <c r="AE1177" s="11"/>
      <c r="AF1177" s="11"/>
      <c r="AP1177" s="15"/>
    </row>
    <row r="1178" spans="17:42" s="9" customFormat="1" ht="15.75">
      <c r="Q1178" s="11"/>
      <c r="R1178" s="11"/>
      <c r="S1178" s="11"/>
      <c r="U1178" s="11"/>
      <c r="AD1178" s="11"/>
      <c r="AE1178" s="11"/>
      <c r="AF1178" s="11"/>
      <c r="AP1178" s="15"/>
    </row>
    <row r="1179" spans="17:42" s="9" customFormat="1" ht="15.75">
      <c r="Q1179" s="11"/>
      <c r="R1179" s="11"/>
      <c r="S1179" s="11"/>
      <c r="U1179" s="11"/>
      <c r="AD1179" s="11"/>
      <c r="AE1179" s="11"/>
      <c r="AF1179" s="11"/>
      <c r="AP1179" s="15"/>
    </row>
    <row r="1180" spans="17:42" s="9" customFormat="1" ht="15.75">
      <c r="Q1180" s="11"/>
      <c r="R1180" s="11"/>
      <c r="S1180" s="11"/>
      <c r="U1180" s="11"/>
      <c r="AD1180" s="11"/>
      <c r="AE1180" s="11"/>
      <c r="AF1180" s="11"/>
      <c r="AP1180" s="15"/>
    </row>
    <row r="1181" spans="17:42" s="9" customFormat="1" ht="15.75">
      <c r="Q1181" s="11"/>
      <c r="R1181" s="11"/>
      <c r="S1181" s="11"/>
      <c r="U1181" s="11"/>
      <c r="AD1181" s="11"/>
      <c r="AE1181" s="11"/>
      <c r="AF1181" s="11"/>
      <c r="AP1181" s="15"/>
    </row>
    <row r="1182" spans="17:42" s="9" customFormat="1" ht="15.75">
      <c r="Q1182" s="11"/>
      <c r="R1182" s="11"/>
      <c r="S1182" s="11"/>
      <c r="U1182" s="11"/>
      <c r="AD1182" s="11"/>
      <c r="AE1182" s="11"/>
      <c r="AF1182" s="11"/>
      <c r="AP1182" s="15"/>
    </row>
    <row r="1183" spans="17:42" s="9" customFormat="1" ht="15.75">
      <c r="Q1183" s="11"/>
      <c r="R1183" s="11"/>
      <c r="S1183" s="11"/>
      <c r="U1183" s="11"/>
      <c r="AD1183" s="11"/>
      <c r="AE1183" s="11"/>
      <c r="AF1183" s="11"/>
      <c r="AP1183" s="15"/>
    </row>
    <row r="1184" spans="17:42" s="9" customFormat="1" ht="15.75">
      <c r="Q1184" s="11"/>
      <c r="R1184" s="11"/>
      <c r="S1184" s="11"/>
      <c r="U1184" s="11"/>
      <c r="AD1184" s="11"/>
      <c r="AE1184" s="11"/>
      <c r="AF1184" s="11"/>
      <c r="AP1184" s="15"/>
    </row>
    <row r="1185" spans="17:42" s="9" customFormat="1" ht="15.75">
      <c r="Q1185" s="11"/>
      <c r="R1185" s="11"/>
      <c r="S1185" s="11"/>
      <c r="U1185" s="11"/>
      <c r="AD1185" s="11"/>
      <c r="AE1185" s="11"/>
      <c r="AF1185" s="11"/>
      <c r="AP1185" s="15"/>
    </row>
    <row r="1186" spans="17:42" s="9" customFormat="1" ht="15.75">
      <c r="Q1186" s="11"/>
      <c r="R1186" s="11"/>
      <c r="S1186" s="11"/>
      <c r="U1186" s="11"/>
      <c r="AD1186" s="11"/>
      <c r="AE1186" s="11"/>
      <c r="AF1186" s="11"/>
      <c r="AP1186" s="15"/>
    </row>
    <row r="1187" spans="17:42" s="9" customFormat="1" ht="15.75">
      <c r="Q1187" s="11"/>
      <c r="R1187" s="11"/>
      <c r="S1187" s="11"/>
      <c r="U1187" s="11"/>
      <c r="AD1187" s="11"/>
      <c r="AE1187" s="11"/>
      <c r="AF1187" s="11"/>
      <c r="AP1187" s="15"/>
    </row>
  </sheetData>
  <sheetProtection/>
  <mergeCells count="79">
    <mergeCell ref="A1:BW3"/>
    <mergeCell ref="D5:BV5"/>
    <mergeCell ref="BJ80:BT81"/>
    <mergeCell ref="BJ82:BT82"/>
    <mergeCell ref="AN80:AZ81"/>
    <mergeCell ref="AN82:AZ82"/>
    <mergeCell ref="R80:AC81"/>
    <mergeCell ref="A5:A7"/>
    <mergeCell ref="A8:A11"/>
    <mergeCell ref="F80:F86"/>
    <mergeCell ref="BJ83:BT83"/>
    <mergeCell ref="BJ84:BT84"/>
    <mergeCell ref="BJ85:BT85"/>
    <mergeCell ref="BJ86:BT86"/>
    <mergeCell ref="BB80:BH81"/>
    <mergeCell ref="BB82:BH82"/>
    <mergeCell ref="BB83:BH83"/>
    <mergeCell ref="BB84:BH84"/>
    <mergeCell ref="BB85:BH85"/>
    <mergeCell ref="BB86:BH86"/>
    <mergeCell ref="AN83:AZ83"/>
    <mergeCell ref="AN84:AZ84"/>
    <mergeCell ref="AN85:AZ85"/>
    <mergeCell ref="AN86:AZ86"/>
    <mergeCell ref="R86:AC86"/>
    <mergeCell ref="AE80:AL81"/>
    <mergeCell ref="AE82:AL82"/>
    <mergeCell ref="AE83:AL83"/>
    <mergeCell ref="AE84:AL84"/>
    <mergeCell ref="AE85:AL85"/>
    <mergeCell ref="AE86:AL86"/>
    <mergeCell ref="I82:P82"/>
    <mergeCell ref="I83:P83"/>
    <mergeCell ref="I84:P84"/>
    <mergeCell ref="I85:P85"/>
    <mergeCell ref="I86:P86"/>
    <mergeCell ref="R82:AC82"/>
    <mergeCell ref="R83:AC83"/>
    <mergeCell ref="R84:AC84"/>
    <mergeCell ref="R85:AC85"/>
    <mergeCell ref="G85:H85"/>
    <mergeCell ref="G86:H86"/>
    <mergeCell ref="G83:H83"/>
    <mergeCell ref="G84:H84"/>
    <mergeCell ref="G82:H82"/>
    <mergeCell ref="G81:H81"/>
    <mergeCell ref="B8:B11"/>
    <mergeCell ref="B5:B7"/>
    <mergeCell ref="F6:H6"/>
    <mergeCell ref="G7:H7"/>
    <mergeCell ref="AN7:AY7"/>
    <mergeCell ref="BW80:BW81"/>
    <mergeCell ref="BJ7:BN7"/>
    <mergeCell ref="BB7:BH7"/>
    <mergeCell ref="BB6:BU6"/>
    <mergeCell ref="I80:P81"/>
    <mergeCell ref="G80:H80"/>
    <mergeCell ref="C8:C11"/>
    <mergeCell ref="D8:D11"/>
    <mergeCell ref="E8:E11"/>
    <mergeCell ref="G8:G11"/>
    <mergeCell ref="H8:H11"/>
    <mergeCell ref="F8:F11"/>
    <mergeCell ref="A86:E86"/>
    <mergeCell ref="A80:E80"/>
    <mergeCell ref="A81:E81"/>
    <mergeCell ref="A82:E82"/>
    <mergeCell ref="A83:E83"/>
    <mergeCell ref="A85:E85"/>
    <mergeCell ref="A84:E84"/>
    <mergeCell ref="BP7:BT7"/>
    <mergeCell ref="C5:C7"/>
    <mergeCell ref="D6:D7"/>
    <mergeCell ref="E6:E7"/>
    <mergeCell ref="I7:P7"/>
    <mergeCell ref="AE7:AL7"/>
    <mergeCell ref="R7:AB7"/>
    <mergeCell ref="I6:AC6"/>
    <mergeCell ref="AE6:AZ6"/>
  </mergeCells>
  <printOptions/>
  <pageMargins left="0.2362204724409449" right="0.11811023622047245" top="0.2362204724409449" bottom="0.31496062992125984" header="0.1968503937007874" footer="0.2362204724409449"/>
  <pageSetup horizontalDpi="200" verticalDpi="200" orientation="landscape" paperSize="9" scale="40" r:id="rId1"/>
  <colBreaks count="1" manualBreakCount="1">
    <brk id="7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82"/>
  <sheetViews>
    <sheetView zoomScalePageLayoutView="0" workbookViewId="0" topLeftCell="A1">
      <selection activeCell="I58" sqref="I58"/>
    </sheetView>
  </sheetViews>
  <sheetFormatPr defaultColWidth="9.00390625" defaultRowHeight="15.75"/>
  <cols>
    <col min="1" max="1" width="6.50390625" style="0" customWidth="1"/>
    <col min="2" max="2" width="21.375" style="0" customWidth="1"/>
    <col min="3" max="3" width="11.125" style="0" customWidth="1"/>
    <col min="4" max="6" width="5.125" style="0" customWidth="1"/>
    <col min="7" max="7" width="4.25390625" style="0" customWidth="1"/>
    <col min="8" max="8" width="4.75390625" style="0" customWidth="1"/>
    <col min="9" max="9" width="3.00390625" style="0" customWidth="1"/>
    <col min="10" max="10" width="3.125" style="0" customWidth="1"/>
    <col min="11" max="11" width="2.50390625" style="5" customWidth="1"/>
    <col min="12" max="12" width="2.75390625" style="0" customWidth="1"/>
    <col min="13" max="13" width="2.875" style="0" customWidth="1"/>
    <col min="14" max="14" width="2.625" style="0" customWidth="1"/>
    <col min="15" max="15" width="2.50390625" style="0" customWidth="1"/>
    <col min="16" max="16" width="2.375" style="0" customWidth="1"/>
    <col min="17" max="17" width="2.50390625" style="11" customWidth="1"/>
    <col min="18" max="18" width="2.375" style="11" customWidth="1"/>
    <col min="19" max="19" width="2.625" style="11" customWidth="1"/>
    <col min="20" max="20" width="2.75390625" style="0" customWidth="1"/>
    <col min="21" max="21" width="2.50390625" style="11" customWidth="1"/>
    <col min="22" max="22" width="3.00390625" style="11" customWidth="1"/>
    <col min="23" max="23" width="2.75390625" style="11" customWidth="1"/>
    <col min="24" max="24" width="2.50390625" style="11" customWidth="1"/>
    <col min="25" max="25" width="2.625" style="11" customWidth="1"/>
    <col min="26" max="26" width="2.50390625" style="11" customWidth="1"/>
    <col min="27" max="27" width="2.375" style="11" customWidth="1"/>
    <col min="28" max="28" width="2.625" style="11" customWidth="1"/>
    <col min="29" max="29" width="2.50390625" style="5" customWidth="1"/>
    <col min="30" max="30" width="2.375" style="11" customWidth="1"/>
    <col min="31" max="31" width="2.625" style="11" customWidth="1"/>
    <col min="32" max="32" width="3.125" style="11" customWidth="1"/>
    <col min="33" max="33" width="2.50390625" style="0" customWidth="1"/>
    <col min="34" max="35" width="3.00390625" style="0" customWidth="1"/>
    <col min="36" max="36" width="2.375" style="0" customWidth="1"/>
    <col min="37" max="37" width="2.50390625" style="5" customWidth="1"/>
    <col min="38" max="38" width="2.125" style="0" customWidth="1"/>
    <col min="39" max="39" width="2.25390625" style="0" customWidth="1"/>
    <col min="40" max="40" width="4.75390625" style="0" customWidth="1"/>
    <col min="41" max="41" width="9.00390625" style="14" customWidth="1"/>
    <col min="42" max="42" width="7.50390625" style="0" customWidth="1"/>
  </cols>
  <sheetData>
    <row r="1" spans="1:17" ht="15.75" customHeight="1">
      <c r="A1" s="170" t="s">
        <v>0</v>
      </c>
      <c r="B1" s="184" t="s">
        <v>1</v>
      </c>
      <c r="C1" s="170" t="s">
        <v>53</v>
      </c>
      <c r="D1" s="219" t="s">
        <v>2</v>
      </c>
      <c r="E1" s="220"/>
      <c r="F1" s="220"/>
      <c r="G1" s="220"/>
      <c r="H1" s="221"/>
      <c r="I1" s="89"/>
      <c r="Q1" s="31"/>
    </row>
    <row r="2" spans="1:39" ht="15.75" customHeight="1">
      <c r="A2" s="171"/>
      <c r="B2" s="185"/>
      <c r="C2" s="171"/>
      <c r="D2" s="170" t="s">
        <v>3</v>
      </c>
      <c r="E2" s="170" t="s">
        <v>4</v>
      </c>
      <c r="F2" s="187" t="s">
        <v>5</v>
      </c>
      <c r="G2" s="188"/>
      <c r="H2" s="189"/>
      <c r="I2" s="41"/>
      <c r="J2" s="215" t="s">
        <v>6</v>
      </c>
      <c r="K2" s="216"/>
      <c r="L2" s="216"/>
      <c r="M2" s="216"/>
      <c r="N2" s="216"/>
      <c r="O2" s="217"/>
      <c r="P2" s="218"/>
      <c r="Q2" s="32"/>
      <c r="R2" s="215" t="s">
        <v>7</v>
      </c>
      <c r="S2" s="216"/>
      <c r="T2" s="217"/>
      <c r="U2" s="217"/>
      <c r="V2" s="217"/>
      <c r="W2" s="217"/>
      <c r="X2" s="217"/>
      <c r="Y2" s="217"/>
      <c r="Z2" s="217"/>
      <c r="AA2" s="217"/>
      <c r="AB2" s="218"/>
      <c r="AC2" s="6"/>
      <c r="AD2" s="215" t="s">
        <v>8</v>
      </c>
      <c r="AE2" s="216"/>
      <c r="AF2" s="216"/>
      <c r="AG2" s="217"/>
      <c r="AH2" s="217"/>
      <c r="AI2" s="217"/>
      <c r="AJ2" s="217"/>
      <c r="AK2" s="217"/>
      <c r="AL2" s="217"/>
      <c r="AM2" s="218"/>
    </row>
    <row r="3" spans="1:39" ht="72.75" customHeight="1">
      <c r="A3" s="172"/>
      <c r="B3" s="186"/>
      <c r="C3" s="172" t="s">
        <v>52</v>
      </c>
      <c r="D3" s="172"/>
      <c r="E3" s="172"/>
      <c r="F3" s="3" t="s">
        <v>9</v>
      </c>
      <c r="G3" s="190" t="s">
        <v>10</v>
      </c>
      <c r="H3" s="191"/>
      <c r="I3" s="211" t="s">
        <v>11</v>
      </c>
      <c r="J3" s="218"/>
      <c r="K3" s="7" t="s">
        <v>95</v>
      </c>
      <c r="L3" s="211" t="s">
        <v>12</v>
      </c>
      <c r="M3" s="212"/>
      <c r="N3" s="214"/>
      <c r="O3" s="213"/>
      <c r="P3" s="4" t="s">
        <v>96</v>
      </c>
      <c r="Q3" s="33" t="s">
        <v>95</v>
      </c>
      <c r="R3" s="211" t="s">
        <v>13</v>
      </c>
      <c r="S3" s="212"/>
      <c r="T3" s="213"/>
      <c r="U3" s="35" t="s">
        <v>95</v>
      </c>
      <c r="V3" s="211" t="s">
        <v>14</v>
      </c>
      <c r="W3" s="212"/>
      <c r="X3" s="224"/>
      <c r="Y3" s="4" t="s">
        <v>96</v>
      </c>
      <c r="Z3" s="225"/>
      <c r="AA3" s="226"/>
      <c r="AB3" s="227"/>
      <c r="AC3" s="7" t="s">
        <v>95</v>
      </c>
      <c r="AD3" s="211" t="s">
        <v>15</v>
      </c>
      <c r="AE3" s="214"/>
      <c r="AF3" s="214"/>
      <c r="AG3" s="214"/>
      <c r="AH3" s="214"/>
      <c r="AI3" s="214"/>
      <c r="AJ3" s="213"/>
      <c r="AK3" s="7" t="s">
        <v>95</v>
      </c>
      <c r="AL3" s="4" t="s">
        <v>96</v>
      </c>
      <c r="AM3" s="4" t="s">
        <v>105</v>
      </c>
    </row>
    <row r="4" spans="1:41" ht="15.75">
      <c r="A4" s="182"/>
      <c r="B4" s="182"/>
      <c r="C4" s="182"/>
      <c r="D4" s="182"/>
      <c r="E4" s="182"/>
      <c r="F4" s="182"/>
      <c r="G4" s="183" t="s">
        <v>16</v>
      </c>
      <c r="H4" s="183" t="s">
        <v>17</v>
      </c>
      <c r="I4" s="2">
        <v>11</v>
      </c>
      <c r="J4" s="2">
        <v>6</v>
      </c>
      <c r="K4" s="8"/>
      <c r="L4" s="2">
        <v>10</v>
      </c>
      <c r="M4" s="2">
        <v>1</v>
      </c>
      <c r="N4" s="2">
        <v>6</v>
      </c>
      <c r="O4" s="2">
        <v>6</v>
      </c>
      <c r="P4" s="2"/>
      <c r="Q4" s="34"/>
      <c r="R4" s="12">
        <v>5</v>
      </c>
      <c r="S4" s="12">
        <v>3</v>
      </c>
      <c r="T4" s="2">
        <v>9</v>
      </c>
      <c r="U4" s="34"/>
      <c r="V4" s="12">
        <v>7</v>
      </c>
      <c r="W4" s="26">
        <v>8</v>
      </c>
      <c r="X4" s="26">
        <v>1</v>
      </c>
      <c r="Y4" s="26"/>
      <c r="Z4" s="26">
        <v>3</v>
      </c>
      <c r="AA4" s="26">
        <v>1</v>
      </c>
      <c r="AB4" s="26">
        <v>2</v>
      </c>
      <c r="AC4" s="8"/>
      <c r="AD4" s="12">
        <v>7</v>
      </c>
      <c r="AE4" s="12">
        <v>2</v>
      </c>
      <c r="AF4" s="12">
        <v>1</v>
      </c>
      <c r="AG4" s="2">
        <v>3</v>
      </c>
      <c r="AH4" s="2">
        <v>2</v>
      </c>
      <c r="AI4" s="2">
        <v>1</v>
      </c>
      <c r="AJ4" s="2">
        <v>1</v>
      </c>
      <c r="AK4" s="8"/>
      <c r="AL4" s="24"/>
      <c r="AM4" s="2"/>
      <c r="AN4">
        <f>SUM(J4:AM4)</f>
        <v>85</v>
      </c>
      <c r="AO4" s="14" t="s">
        <v>97</v>
      </c>
    </row>
    <row r="5" spans="1:41" ht="15.75">
      <c r="A5" s="182"/>
      <c r="B5" s="182"/>
      <c r="C5" s="182"/>
      <c r="D5" s="182"/>
      <c r="E5" s="182"/>
      <c r="F5" s="182"/>
      <c r="G5" s="183"/>
      <c r="H5" s="183"/>
      <c r="I5" s="40"/>
      <c r="J5" s="1"/>
      <c r="K5" s="6">
        <v>2</v>
      </c>
      <c r="L5" s="1"/>
      <c r="M5" s="1"/>
      <c r="N5" s="1"/>
      <c r="O5" s="1"/>
      <c r="P5" s="1"/>
      <c r="Q5" s="32">
        <v>9</v>
      </c>
      <c r="R5" s="13"/>
      <c r="S5" s="13"/>
      <c r="T5" s="1"/>
      <c r="U5" s="32">
        <v>2</v>
      </c>
      <c r="V5" s="13"/>
      <c r="W5" s="27"/>
      <c r="X5" s="27"/>
      <c r="Y5" s="27"/>
      <c r="Z5" s="27"/>
      <c r="AA5" s="27"/>
      <c r="AB5" s="27"/>
      <c r="AC5" s="6">
        <v>9</v>
      </c>
      <c r="AD5" s="13"/>
      <c r="AE5" s="13"/>
      <c r="AF5" s="13"/>
      <c r="AG5" s="1"/>
      <c r="AH5" s="1"/>
      <c r="AI5" s="1"/>
      <c r="AJ5" s="1"/>
      <c r="AK5" s="6">
        <v>2</v>
      </c>
      <c r="AL5" s="1"/>
      <c r="AM5" s="1"/>
      <c r="AN5">
        <f>SUM(J5:AM5)</f>
        <v>24</v>
      </c>
      <c r="AO5" s="14" t="s">
        <v>95</v>
      </c>
    </row>
    <row r="6" spans="1:41" ht="15.75">
      <c r="A6" s="182"/>
      <c r="B6" s="182"/>
      <c r="C6" s="182"/>
      <c r="D6" s="182"/>
      <c r="E6" s="182"/>
      <c r="F6" s="182"/>
      <c r="G6" s="183"/>
      <c r="H6" s="183"/>
      <c r="I6" s="40"/>
      <c r="J6" s="1"/>
      <c r="K6" s="6"/>
      <c r="L6" s="1"/>
      <c r="M6" s="1"/>
      <c r="N6" s="1"/>
      <c r="O6" s="1"/>
      <c r="P6" s="10">
        <v>1</v>
      </c>
      <c r="Q6" s="32"/>
      <c r="R6" s="13"/>
      <c r="S6" s="13"/>
      <c r="T6" s="1"/>
      <c r="U6" s="32"/>
      <c r="V6" s="13"/>
      <c r="W6" s="27"/>
      <c r="X6" s="27"/>
      <c r="Y6" s="28">
        <v>2</v>
      </c>
      <c r="Z6" s="27"/>
      <c r="AA6" s="27"/>
      <c r="AB6" s="27"/>
      <c r="AC6" s="6"/>
      <c r="AD6" s="13"/>
      <c r="AE6" s="13"/>
      <c r="AF6" s="13"/>
      <c r="AG6" s="1"/>
      <c r="AH6" s="1"/>
      <c r="AI6" s="1"/>
      <c r="AJ6" s="1"/>
      <c r="AK6" s="6"/>
      <c r="AL6" s="10">
        <v>1</v>
      </c>
      <c r="AM6" s="10">
        <v>1</v>
      </c>
      <c r="AN6">
        <f>SUM(J6:AM6)</f>
        <v>5</v>
      </c>
      <c r="AO6" s="14" t="s">
        <v>98</v>
      </c>
    </row>
    <row r="7" spans="1:40" ht="39">
      <c r="A7" s="182"/>
      <c r="B7" s="182"/>
      <c r="C7" s="182"/>
      <c r="D7" s="182"/>
      <c r="E7" s="182"/>
      <c r="F7" s="182"/>
      <c r="G7" s="183"/>
      <c r="H7" s="183"/>
      <c r="I7" s="40"/>
      <c r="J7" s="1" t="s">
        <v>18</v>
      </c>
      <c r="K7" s="6"/>
      <c r="L7" s="1"/>
      <c r="M7" s="1"/>
      <c r="N7" s="1" t="s">
        <v>19</v>
      </c>
      <c r="O7" s="1"/>
      <c r="P7" s="1"/>
      <c r="Q7" s="32"/>
      <c r="R7" s="13"/>
      <c r="S7" s="13"/>
      <c r="T7" s="1" t="s">
        <v>18</v>
      </c>
      <c r="U7" s="32"/>
      <c r="V7" s="13"/>
      <c r="W7" s="27"/>
      <c r="X7" s="27"/>
      <c r="Y7" s="27"/>
      <c r="Z7" s="27"/>
      <c r="AA7" s="27"/>
      <c r="AB7" s="27"/>
      <c r="AC7" s="6"/>
      <c r="AD7" s="13"/>
      <c r="AE7" s="13"/>
      <c r="AF7" s="13"/>
      <c r="AG7" s="1" t="s">
        <v>18</v>
      </c>
      <c r="AH7" s="1"/>
      <c r="AI7" s="1"/>
      <c r="AJ7" s="1"/>
      <c r="AK7" s="6"/>
      <c r="AL7" s="1"/>
      <c r="AM7" s="1" t="s">
        <v>18</v>
      </c>
      <c r="AN7">
        <f>SUM(AN4:AN6)</f>
        <v>114</v>
      </c>
    </row>
    <row r="8" spans="1:39" ht="16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49"/>
      <c r="L8" s="23"/>
      <c r="M8" s="23"/>
      <c r="N8" s="23"/>
      <c r="O8" s="23"/>
      <c r="P8" s="23"/>
      <c r="Q8" s="50"/>
      <c r="R8" s="52"/>
      <c r="S8" s="52"/>
      <c r="T8" s="23"/>
      <c r="U8" s="50"/>
      <c r="V8" s="52"/>
      <c r="W8" s="53"/>
      <c r="X8" s="53"/>
      <c r="Y8" s="53"/>
      <c r="Z8" s="53"/>
      <c r="AA8" s="53"/>
      <c r="AB8" s="53"/>
      <c r="AC8" s="49"/>
      <c r="AD8" s="52"/>
      <c r="AE8" s="52"/>
      <c r="AF8" s="52"/>
      <c r="AG8" s="23"/>
      <c r="AH8" s="23"/>
      <c r="AI8" s="23"/>
      <c r="AJ8" s="23"/>
      <c r="AK8" s="49"/>
      <c r="AL8" s="23"/>
      <c r="AM8" s="23"/>
    </row>
    <row r="9" spans="1:39" ht="19.5" thickBot="1">
      <c r="A9" s="48" t="s">
        <v>20</v>
      </c>
      <c r="B9" s="48" t="s">
        <v>21</v>
      </c>
      <c r="C9" s="54" t="s">
        <v>164</v>
      </c>
      <c r="D9" s="55">
        <v>2482</v>
      </c>
      <c r="E9" s="55">
        <v>826</v>
      </c>
      <c r="F9" s="55">
        <v>1656</v>
      </c>
      <c r="G9" s="55">
        <f>F9-H9</f>
        <v>947</v>
      </c>
      <c r="H9" s="55">
        <v>709</v>
      </c>
      <c r="I9" s="55"/>
      <c r="J9" s="55"/>
      <c r="K9" s="56"/>
      <c r="L9" s="55"/>
      <c r="M9" s="55"/>
      <c r="N9" s="55"/>
      <c r="O9" s="55"/>
      <c r="P9" s="55"/>
      <c r="Q9" s="57"/>
      <c r="R9" s="58"/>
      <c r="S9" s="58"/>
      <c r="T9" s="55"/>
      <c r="U9" s="57"/>
      <c r="V9" s="58"/>
      <c r="W9" s="58"/>
      <c r="X9" s="58"/>
      <c r="Y9" s="58"/>
      <c r="Z9" s="58"/>
      <c r="AA9" s="58"/>
      <c r="AB9" s="58"/>
      <c r="AC9" s="56"/>
      <c r="AD9" s="58"/>
      <c r="AE9" s="58"/>
      <c r="AF9" s="58"/>
      <c r="AG9" s="55"/>
      <c r="AH9" s="55"/>
      <c r="AI9" s="55"/>
      <c r="AJ9" s="55"/>
      <c r="AK9" s="56"/>
      <c r="AL9" s="55"/>
      <c r="AM9" s="55"/>
    </row>
    <row r="10" spans="1:41" ht="16.5" thickBot="1">
      <c r="A10" s="22" t="s">
        <v>23</v>
      </c>
      <c r="B10" s="22" t="s">
        <v>54</v>
      </c>
      <c r="C10" s="36" t="s">
        <v>157</v>
      </c>
      <c r="D10" s="51">
        <f>E10+F10</f>
        <v>117</v>
      </c>
      <c r="E10" s="51">
        <v>39</v>
      </c>
      <c r="F10" s="51">
        <v>78</v>
      </c>
      <c r="G10" s="51">
        <f>F10-H10</f>
        <v>52</v>
      </c>
      <c r="H10" s="51">
        <v>26</v>
      </c>
      <c r="I10" s="22">
        <v>1</v>
      </c>
      <c r="J10" s="22">
        <v>1</v>
      </c>
      <c r="K10" s="59"/>
      <c r="L10" s="22">
        <v>1</v>
      </c>
      <c r="M10" s="22">
        <v>1</v>
      </c>
      <c r="N10" s="22">
        <v>1</v>
      </c>
      <c r="O10" s="60">
        <v>1</v>
      </c>
      <c r="P10" s="22"/>
      <c r="Q10" s="61"/>
      <c r="R10" s="22">
        <v>2</v>
      </c>
      <c r="S10" s="22">
        <v>1</v>
      </c>
      <c r="T10" s="22">
        <v>1</v>
      </c>
      <c r="U10" s="61"/>
      <c r="V10" s="62">
        <v>1</v>
      </c>
      <c r="W10" s="62">
        <v>1</v>
      </c>
      <c r="X10" s="62">
        <v>1</v>
      </c>
      <c r="Y10" s="63"/>
      <c r="Z10" s="62"/>
      <c r="AA10" s="62"/>
      <c r="AB10" s="62"/>
      <c r="AC10" s="59"/>
      <c r="AD10" s="62"/>
      <c r="AE10" s="62"/>
      <c r="AF10" s="62"/>
      <c r="AG10" s="22"/>
      <c r="AH10" s="22"/>
      <c r="AI10" s="22"/>
      <c r="AJ10" s="22"/>
      <c r="AK10" s="59"/>
      <c r="AL10" s="22"/>
      <c r="AM10" s="22"/>
      <c r="AN10">
        <f>I10*11+J10*6+L10*10+M10+N10*6+O10*6+R10*5+S10*3+T10*9+V10*7+W10*8+X10+Z10*3+AA10+AB10*2+AD10*7+AE10*2+AF10+AG10*3+AH10*2+AI10+AJ10</f>
        <v>78</v>
      </c>
      <c r="AO10" s="25"/>
    </row>
    <row r="11" spans="1:41" ht="16.5" thickBot="1">
      <c r="A11" s="22" t="s">
        <v>55</v>
      </c>
      <c r="B11" s="22" t="s">
        <v>59</v>
      </c>
      <c r="C11" s="36" t="s">
        <v>158</v>
      </c>
      <c r="D11" s="51">
        <v>292</v>
      </c>
      <c r="E11" s="51">
        <v>97</v>
      </c>
      <c r="F11" s="51">
        <v>195</v>
      </c>
      <c r="G11" s="51">
        <f aca="true" t="shared" si="0" ref="G11:G71">F11-H11</f>
        <v>171</v>
      </c>
      <c r="H11" s="51">
        <v>24</v>
      </c>
      <c r="I11" s="22">
        <v>3</v>
      </c>
      <c r="J11" s="22">
        <v>2</v>
      </c>
      <c r="K11" s="59"/>
      <c r="L11" s="22">
        <v>1</v>
      </c>
      <c r="M11" s="22">
        <v>3</v>
      </c>
      <c r="N11" s="62">
        <v>2</v>
      </c>
      <c r="O11" s="60">
        <v>2</v>
      </c>
      <c r="P11" s="62"/>
      <c r="Q11" s="61"/>
      <c r="R11" s="62">
        <v>4</v>
      </c>
      <c r="S11" s="62">
        <v>4</v>
      </c>
      <c r="T11" s="62">
        <v>4</v>
      </c>
      <c r="U11" s="61"/>
      <c r="V11" s="62">
        <v>3</v>
      </c>
      <c r="W11" s="62">
        <v>3</v>
      </c>
      <c r="X11" s="60"/>
      <c r="Y11" s="62"/>
      <c r="Z11" s="62"/>
      <c r="AA11" s="62"/>
      <c r="AB11" s="62"/>
      <c r="AC11" s="59"/>
      <c r="AD11" s="62"/>
      <c r="AE11" s="62"/>
      <c r="AF11" s="62"/>
      <c r="AG11" s="22"/>
      <c r="AH11" s="22"/>
      <c r="AI11" s="22"/>
      <c r="AJ11" s="22"/>
      <c r="AK11" s="59"/>
      <c r="AL11" s="22"/>
      <c r="AM11" s="22"/>
      <c r="AN11">
        <f aca="true" t="shared" si="1" ref="AN11:AN73">I11*11+J11*6+L11*10+M11+N11*6+O11*6+R11*5+S11*3+T11*9+V11*7+W11*8+X11+Z11*3+AA11+AB11*2+AD11*7+AE11*2+AF11+AG11*3+AH11*2+AI11+AJ11</f>
        <v>195</v>
      </c>
      <c r="AO11" s="25"/>
    </row>
    <row r="12" spans="1:41" ht="16.5" thickBot="1">
      <c r="A12" s="22" t="s">
        <v>56</v>
      </c>
      <c r="B12" s="22" t="s">
        <v>60</v>
      </c>
      <c r="C12" s="36" t="s">
        <v>152</v>
      </c>
      <c r="D12" s="51">
        <v>234</v>
      </c>
      <c r="E12" s="51">
        <v>78</v>
      </c>
      <c r="F12" s="51">
        <v>156</v>
      </c>
      <c r="G12" s="51">
        <f t="shared" si="0"/>
        <v>0</v>
      </c>
      <c r="H12" s="51">
        <v>156</v>
      </c>
      <c r="I12" s="22">
        <v>3</v>
      </c>
      <c r="J12" s="22">
        <v>2</v>
      </c>
      <c r="K12" s="59"/>
      <c r="L12" s="22">
        <v>2</v>
      </c>
      <c r="M12" s="22">
        <v>3</v>
      </c>
      <c r="N12" s="62">
        <v>2</v>
      </c>
      <c r="O12" s="62">
        <v>2</v>
      </c>
      <c r="P12" s="62"/>
      <c r="Q12" s="61"/>
      <c r="R12" s="62">
        <v>2</v>
      </c>
      <c r="S12" s="90">
        <v>2</v>
      </c>
      <c r="T12" s="60">
        <v>2</v>
      </c>
      <c r="U12" s="61"/>
      <c r="V12" s="62">
        <v>2</v>
      </c>
      <c r="W12" s="62">
        <v>2</v>
      </c>
      <c r="X12" s="62"/>
      <c r="Y12" s="62"/>
      <c r="Z12" s="62"/>
      <c r="AA12" s="62"/>
      <c r="AB12" s="62"/>
      <c r="AC12" s="59"/>
      <c r="AD12" s="62"/>
      <c r="AE12" s="62"/>
      <c r="AF12" s="62"/>
      <c r="AG12" s="22"/>
      <c r="AH12" s="22"/>
      <c r="AI12" s="22"/>
      <c r="AJ12" s="22"/>
      <c r="AK12" s="59"/>
      <c r="AL12" s="22"/>
      <c r="AM12" s="22"/>
      <c r="AN12">
        <f t="shared" si="1"/>
        <v>156</v>
      </c>
      <c r="AO12" s="25"/>
    </row>
    <row r="13" spans="1:41" ht="16.5" thickBot="1">
      <c r="A13" s="22" t="s">
        <v>57</v>
      </c>
      <c r="B13" s="22" t="s">
        <v>61</v>
      </c>
      <c r="C13" s="36" t="s">
        <v>158</v>
      </c>
      <c r="D13" s="51">
        <v>175</v>
      </c>
      <c r="E13" s="51">
        <v>58</v>
      </c>
      <c r="F13" s="51">
        <v>117</v>
      </c>
      <c r="G13" s="51">
        <f t="shared" si="0"/>
        <v>107</v>
      </c>
      <c r="H13" s="51">
        <v>10</v>
      </c>
      <c r="I13" s="90">
        <v>2</v>
      </c>
      <c r="J13" s="60">
        <v>1</v>
      </c>
      <c r="K13" s="59"/>
      <c r="L13" s="22">
        <v>1</v>
      </c>
      <c r="M13" s="22">
        <v>2</v>
      </c>
      <c r="N13" s="62">
        <v>2</v>
      </c>
      <c r="O13" s="62">
        <v>1</v>
      </c>
      <c r="P13" s="62"/>
      <c r="Q13" s="61"/>
      <c r="R13" s="62">
        <v>3</v>
      </c>
      <c r="S13" s="62">
        <v>3</v>
      </c>
      <c r="T13" s="62">
        <v>1</v>
      </c>
      <c r="U13" s="61"/>
      <c r="V13" s="62">
        <v>1</v>
      </c>
      <c r="W13" s="62">
        <v>2</v>
      </c>
      <c r="X13" s="60">
        <v>3</v>
      </c>
      <c r="Y13" s="62"/>
      <c r="Z13" s="62"/>
      <c r="AA13" s="62"/>
      <c r="AB13" s="62"/>
      <c r="AC13" s="59"/>
      <c r="AD13" s="62"/>
      <c r="AE13" s="62"/>
      <c r="AF13" s="62"/>
      <c r="AG13" s="22"/>
      <c r="AH13" s="22"/>
      <c r="AI13" s="22"/>
      <c r="AJ13" s="22"/>
      <c r="AK13" s="59"/>
      <c r="AL13" s="22"/>
      <c r="AM13" s="22"/>
      <c r="AN13">
        <f t="shared" si="1"/>
        <v>117</v>
      </c>
      <c r="AO13" s="16"/>
    </row>
    <row r="14" spans="1:41" ht="26.25" customHeight="1" thickBot="1">
      <c r="A14" s="22" t="s">
        <v>58</v>
      </c>
      <c r="B14" s="22" t="s">
        <v>106</v>
      </c>
      <c r="C14" s="36" t="s">
        <v>159</v>
      </c>
      <c r="D14" s="51">
        <v>234</v>
      </c>
      <c r="E14" s="51">
        <v>78</v>
      </c>
      <c r="F14" s="51">
        <v>156</v>
      </c>
      <c r="G14" s="51">
        <f t="shared" si="0"/>
        <v>146</v>
      </c>
      <c r="H14" s="51">
        <v>10</v>
      </c>
      <c r="I14" s="22">
        <v>2</v>
      </c>
      <c r="J14" s="22">
        <v>1</v>
      </c>
      <c r="K14" s="59"/>
      <c r="L14" s="22">
        <v>1</v>
      </c>
      <c r="M14" s="22">
        <v>1</v>
      </c>
      <c r="N14" s="62">
        <v>2</v>
      </c>
      <c r="O14" s="64">
        <v>2</v>
      </c>
      <c r="P14" s="62"/>
      <c r="Q14" s="61"/>
      <c r="R14" s="62">
        <v>4</v>
      </c>
      <c r="S14" s="62">
        <v>1</v>
      </c>
      <c r="T14" s="62">
        <v>4</v>
      </c>
      <c r="U14" s="61"/>
      <c r="V14" s="62">
        <v>2</v>
      </c>
      <c r="W14" s="62">
        <v>2</v>
      </c>
      <c r="X14" s="60">
        <v>4</v>
      </c>
      <c r="Y14" s="62"/>
      <c r="Z14" s="62"/>
      <c r="AA14" s="62"/>
      <c r="AB14" s="62"/>
      <c r="AC14" s="59"/>
      <c r="AD14" s="62"/>
      <c r="AE14" s="62"/>
      <c r="AF14" s="62"/>
      <c r="AG14" s="22"/>
      <c r="AH14" s="22"/>
      <c r="AI14" s="22"/>
      <c r="AJ14" s="22"/>
      <c r="AK14" s="59"/>
      <c r="AL14" s="22"/>
      <c r="AM14" s="22"/>
      <c r="AN14">
        <f t="shared" si="1"/>
        <v>156</v>
      </c>
      <c r="AO14" s="16"/>
    </row>
    <row r="15" spans="1:41" ht="16.5" thickBot="1">
      <c r="A15" s="22" t="s">
        <v>62</v>
      </c>
      <c r="B15" s="22" t="s">
        <v>66</v>
      </c>
      <c r="C15" s="36" t="s">
        <v>152</v>
      </c>
      <c r="D15" s="51">
        <v>117</v>
      </c>
      <c r="E15" s="51">
        <v>39</v>
      </c>
      <c r="F15" s="51">
        <v>78</v>
      </c>
      <c r="G15" s="51">
        <f t="shared" si="0"/>
        <v>68</v>
      </c>
      <c r="H15" s="51">
        <v>10</v>
      </c>
      <c r="I15" s="22">
        <v>1</v>
      </c>
      <c r="J15" s="22">
        <v>1</v>
      </c>
      <c r="K15" s="59"/>
      <c r="L15" s="22">
        <v>1</v>
      </c>
      <c r="M15" s="22">
        <v>1</v>
      </c>
      <c r="N15" s="62">
        <v>1</v>
      </c>
      <c r="O15" s="62">
        <v>2</v>
      </c>
      <c r="P15" s="62"/>
      <c r="Q15" s="61"/>
      <c r="R15" s="62">
        <v>1</v>
      </c>
      <c r="S15" s="62">
        <v>1</v>
      </c>
      <c r="T15" s="62">
        <v>1</v>
      </c>
      <c r="U15" s="61"/>
      <c r="V15" s="62">
        <v>1</v>
      </c>
      <c r="W15" s="60">
        <v>1</v>
      </c>
      <c r="X15" s="62"/>
      <c r="Y15" s="62"/>
      <c r="Z15" s="62"/>
      <c r="AA15" s="62"/>
      <c r="AB15" s="62"/>
      <c r="AC15" s="59"/>
      <c r="AD15" s="62"/>
      <c r="AE15" s="62"/>
      <c r="AF15" s="62"/>
      <c r="AG15" s="22"/>
      <c r="AH15" s="22"/>
      <c r="AI15" s="22"/>
      <c r="AJ15" s="22"/>
      <c r="AK15" s="59"/>
      <c r="AL15" s="22"/>
      <c r="AM15" s="22"/>
      <c r="AN15">
        <f t="shared" si="1"/>
        <v>78</v>
      </c>
      <c r="AO15" s="16"/>
    </row>
    <row r="16" spans="1:41" ht="16.5" thickBot="1">
      <c r="A16" s="22" t="s">
        <v>63</v>
      </c>
      <c r="B16" s="22" t="s">
        <v>67</v>
      </c>
      <c r="C16" s="36" t="s">
        <v>100</v>
      </c>
      <c r="D16" s="51">
        <v>117</v>
      </c>
      <c r="E16" s="51">
        <v>39</v>
      </c>
      <c r="F16" s="51">
        <v>78</v>
      </c>
      <c r="G16" s="51">
        <f t="shared" si="0"/>
        <v>68</v>
      </c>
      <c r="H16" s="51">
        <v>10</v>
      </c>
      <c r="I16" s="22">
        <v>1</v>
      </c>
      <c r="J16" s="22">
        <v>1</v>
      </c>
      <c r="K16" s="59"/>
      <c r="L16" s="22">
        <v>1</v>
      </c>
      <c r="M16" s="22">
        <v>1</v>
      </c>
      <c r="N16" s="62">
        <v>1</v>
      </c>
      <c r="O16" s="62">
        <v>2</v>
      </c>
      <c r="P16" s="62"/>
      <c r="Q16" s="61"/>
      <c r="R16" s="62">
        <v>1</v>
      </c>
      <c r="S16" s="62">
        <v>1</v>
      </c>
      <c r="T16" s="62">
        <v>1</v>
      </c>
      <c r="U16" s="61"/>
      <c r="V16" s="62">
        <v>1</v>
      </c>
      <c r="W16" s="60">
        <v>1</v>
      </c>
      <c r="X16" s="62"/>
      <c r="Y16" s="62"/>
      <c r="Z16" s="62"/>
      <c r="AA16" s="62"/>
      <c r="AB16" s="62"/>
      <c r="AC16" s="59"/>
      <c r="AD16" s="62"/>
      <c r="AE16" s="62"/>
      <c r="AF16" s="62"/>
      <c r="AG16" s="22"/>
      <c r="AH16" s="22"/>
      <c r="AI16" s="22"/>
      <c r="AJ16" s="22"/>
      <c r="AK16" s="59"/>
      <c r="AL16" s="22"/>
      <c r="AM16" s="22"/>
      <c r="AN16">
        <f t="shared" si="1"/>
        <v>78</v>
      </c>
      <c r="AO16" s="16"/>
    </row>
    <row r="17" spans="1:41" ht="16.5" thickBot="1">
      <c r="A17" s="22" t="s">
        <v>64</v>
      </c>
      <c r="B17" s="22" t="s">
        <v>40</v>
      </c>
      <c r="C17" s="36" t="s">
        <v>119</v>
      </c>
      <c r="D17" s="51">
        <v>256</v>
      </c>
      <c r="E17" s="51">
        <v>85</v>
      </c>
      <c r="F17" s="51">
        <v>171</v>
      </c>
      <c r="G17" s="51">
        <f t="shared" si="0"/>
        <v>0</v>
      </c>
      <c r="H17" s="51">
        <v>171</v>
      </c>
      <c r="I17" s="90">
        <v>3</v>
      </c>
      <c r="J17" s="64">
        <v>3</v>
      </c>
      <c r="K17" s="59"/>
      <c r="L17" s="22">
        <v>3</v>
      </c>
      <c r="M17" s="22">
        <v>3</v>
      </c>
      <c r="N17" s="62">
        <v>3</v>
      </c>
      <c r="O17" s="64">
        <v>3</v>
      </c>
      <c r="P17" s="62"/>
      <c r="Q17" s="61"/>
      <c r="R17" s="62">
        <v>3</v>
      </c>
      <c r="S17" s="90">
        <v>3</v>
      </c>
      <c r="T17" s="60">
        <v>3</v>
      </c>
      <c r="U17" s="61"/>
      <c r="V17" s="62"/>
      <c r="W17" s="62"/>
      <c r="X17" s="62"/>
      <c r="Y17" s="62"/>
      <c r="Z17" s="62"/>
      <c r="AA17" s="62"/>
      <c r="AB17" s="62"/>
      <c r="AC17" s="59"/>
      <c r="AD17" s="62"/>
      <c r="AE17" s="62"/>
      <c r="AF17" s="62"/>
      <c r="AG17" s="22"/>
      <c r="AH17" s="22"/>
      <c r="AI17" s="22"/>
      <c r="AJ17" s="22"/>
      <c r="AK17" s="59"/>
      <c r="AL17" s="22"/>
      <c r="AM17" s="22"/>
      <c r="AN17">
        <f t="shared" si="1"/>
        <v>171</v>
      </c>
      <c r="AO17" s="25"/>
    </row>
    <row r="18" spans="1:41" ht="16.5" thickBot="1">
      <c r="A18" s="22" t="s">
        <v>65</v>
      </c>
      <c r="B18" s="22" t="s">
        <v>68</v>
      </c>
      <c r="C18" s="36" t="s">
        <v>160</v>
      </c>
      <c r="D18" s="51">
        <v>105</v>
      </c>
      <c r="E18" s="51">
        <v>35</v>
      </c>
      <c r="F18" s="51">
        <v>70</v>
      </c>
      <c r="G18" s="51">
        <f t="shared" si="0"/>
        <v>50</v>
      </c>
      <c r="H18" s="51">
        <v>20</v>
      </c>
      <c r="I18" s="22">
        <v>1</v>
      </c>
      <c r="J18" s="22">
        <v>1</v>
      </c>
      <c r="K18" s="59"/>
      <c r="L18" s="22">
        <v>1</v>
      </c>
      <c r="M18" s="22">
        <v>1</v>
      </c>
      <c r="N18" s="62">
        <v>1</v>
      </c>
      <c r="O18" s="64">
        <v>1</v>
      </c>
      <c r="P18" s="62"/>
      <c r="Q18" s="61"/>
      <c r="R18" s="62"/>
      <c r="S18" s="62">
        <v>2</v>
      </c>
      <c r="T18" s="62">
        <v>1</v>
      </c>
      <c r="U18" s="61"/>
      <c r="V18" s="62">
        <v>1</v>
      </c>
      <c r="W18" s="64">
        <v>1</v>
      </c>
      <c r="X18" s="62"/>
      <c r="Y18" s="62"/>
      <c r="Z18" s="62"/>
      <c r="AA18" s="62"/>
      <c r="AB18" s="62"/>
      <c r="AC18" s="59"/>
      <c r="AD18" s="62"/>
      <c r="AE18" s="62"/>
      <c r="AF18" s="62"/>
      <c r="AG18" s="22"/>
      <c r="AH18" s="22"/>
      <c r="AI18" s="22"/>
      <c r="AJ18" s="22"/>
      <c r="AK18" s="59"/>
      <c r="AL18" s="22"/>
      <c r="AM18" s="22"/>
      <c r="AN18">
        <f t="shared" si="1"/>
        <v>70</v>
      </c>
      <c r="AO18" s="16"/>
    </row>
    <row r="19" spans="1:41" ht="16.5" thickBot="1">
      <c r="A19" s="22" t="s">
        <v>69</v>
      </c>
      <c r="B19" s="22" t="s">
        <v>72</v>
      </c>
      <c r="C19" s="36" t="s">
        <v>161</v>
      </c>
      <c r="D19" s="51">
        <v>442</v>
      </c>
      <c r="E19" s="51">
        <v>147</v>
      </c>
      <c r="F19" s="51">
        <v>295</v>
      </c>
      <c r="G19" s="51">
        <f t="shared" si="0"/>
        <v>155</v>
      </c>
      <c r="H19" s="51">
        <v>140</v>
      </c>
      <c r="I19" s="22">
        <v>4</v>
      </c>
      <c r="J19" s="22">
        <v>3</v>
      </c>
      <c r="K19" s="59"/>
      <c r="L19" s="22">
        <v>3</v>
      </c>
      <c r="M19" s="22">
        <v>4</v>
      </c>
      <c r="N19" s="62">
        <v>3</v>
      </c>
      <c r="O19" s="60">
        <v>2</v>
      </c>
      <c r="P19" s="62"/>
      <c r="Q19" s="61"/>
      <c r="R19" s="62">
        <v>6</v>
      </c>
      <c r="S19" s="62">
        <v>5</v>
      </c>
      <c r="T19" s="62">
        <v>6</v>
      </c>
      <c r="U19" s="61"/>
      <c r="V19" s="62">
        <v>5</v>
      </c>
      <c r="W19" s="62">
        <v>4</v>
      </c>
      <c r="X19" s="62">
        <v>3</v>
      </c>
      <c r="Y19" s="63"/>
      <c r="Z19" s="62"/>
      <c r="AA19" s="62"/>
      <c r="AB19" s="62"/>
      <c r="AC19" s="59"/>
      <c r="AD19" s="62"/>
      <c r="AE19" s="62"/>
      <c r="AF19" s="62"/>
      <c r="AG19" s="22"/>
      <c r="AH19" s="22"/>
      <c r="AI19" s="22"/>
      <c r="AJ19" s="22"/>
      <c r="AK19" s="59"/>
      <c r="AL19" s="22"/>
      <c r="AM19" s="22"/>
      <c r="AN19">
        <f t="shared" si="1"/>
        <v>295</v>
      </c>
      <c r="AO19" s="25"/>
    </row>
    <row r="20" spans="1:41" ht="16.5" thickBot="1">
      <c r="A20" s="22" t="s">
        <v>70</v>
      </c>
      <c r="B20" s="22" t="s">
        <v>73</v>
      </c>
      <c r="C20" s="36" t="s">
        <v>161</v>
      </c>
      <c r="D20" s="51">
        <v>258</v>
      </c>
      <c r="E20" s="51">
        <v>86</v>
      </c>
      <c r="F20" s="51">
        <v>172</v>
      </c>
      <c r="G20" s="51">
        <f t="shared" si="0"/>
        <v>100</v>
      </c>
      <c r="H20" s="51">
        <v>72</v>
      </c>
      <c r="I20" s="22">
        <v>2</v>
      </c>
      <c r="J20" s="22">
        <v>2</v>
      </c>
      <c r="K20" s="59"/>
      <c r="L20" s="22">
        <v>2</v>
      </c>
      <c r="M20" s="22">
        <v>2</v>
      </c>
      <c r="N20" s="62">
        <v>2</v>
      </c>
      <c r="O20" s="60">
        <v>2</v>
      </c>
      <c r="P20" s="62"/>
      <c r="Q20" s="61"/>
      <c r="R20" s="62">
        <v>3</v>
      </c>
      <c r="S20" s="62">
        <v>2</v>
      </c>
      <c r="T20" s="62">
        <v>2</v>
      </c>
      <c r="U20" s="61"/>
      <c r="V20" s="62">
        <v>4</v>
      </c>
      <c r="W20" s="62">
        <v>3</v>
      </c>
      <c r="X20" s="62">
        <v>1</v>
      </c>
      <c r="Y20" s="63"/>
      <c r="Z20" s="62"/>
      <c r="AA20" s="62"/>
      <c r="AB20" s="62"/>
      <c r="AC20" s="59"/>
      <c r="AD20" s="62"/>
      <c r="AE20" s="62"/>
      <c r="AF20" s="62"/>
      <c r="AG20" s="22"/>
      <c r="AH20" s="22"/>
      <c r="AI20" s="22"/>
      <c r="AJ20" s="22"/>
      <c r="AK20" s="59"/>
      <c r="AL20" s="22"/>
      <c r="AM20" s="22"/>
      <c r="AN20">
        <f t="shared" si="1"/>
        <v>172</v>
      </c>
      <c r="AO20" s="25"/>
    </row>
    <row r="21" spans="1:41" ht="16.5" thickBot="1">
      <c r="A21" s="22" t="s">
        <v>71</v>
      </c>
      <c r="B21" s="22" t="s">
        <v>74</v>
      </c>
      <c r="C21" s="65" t="s">
        <v>100</v>
      </c>
      <c r="D21" s="51">
        <v>135</v>
      </c>
      <c r="E21" s="51">
        <v>45</v>
      </c>
      <c r="F21" s="51">
        <v>90</v>
      </c>
      <c r="G21" s="51">
        <f t="shared" si="0"/>
        <v>30</v>
      </c>
      <c r="H21" s="51">
        <v>60</v>
      </c>
      <c r="I21" s="22">
        <v>1</v>
      </c>
      <c r="J21" s="22">
        <v>1</v>
      </c>
      <c r="K21" s="59"/>
      <c r="L21" s="62">
        <v>1</v>
      </c>
      <c r="M21" s="62">
        <v>1</v>
      </c>
      <c r="N21" s="62">
        <v>1</v>
      </c>
      <c r="O21" s="60">
        <v>1</v>
      </c>
      <c r="P21" s="62"/>
      <c r="Q21" s="61"/>
      <c r="R21" s="62">
        <v>1</v>
      </c>
      <c r="S21" s="62">
        <v>1</v>
      </c>
      <c r="T21" s="62">
        <v>1</v>
      </c>
      <c r="U21" s="61"/>
      <c r="V21" s="62">
        <v>2</v>
      </c>
      <c r="W21" s="62">
        <v>2</v>
      </c>
      <c r="X21" s="90">
        <v>3</v>
      </c>
      <c r="Y21" s="62"/>
      <c r="Z21" s="62"/>
      <c r="AA21" s="62"/>
      <c r="AB21" s="62"/>
      <c r="AC21" s="59"/>
      <c r="AD21" s="62"/>
      <c r="AE21" s="62"/>
      <c r="AF21" s="62"/>
      <c r="AG21" s="22"/>
      <c r="AH21" s="22"/>
      <c r="AI21" s="22"/>
      <c r="AJ21" s="22"/>
      <c r="AK21" s="59"/>
      <c r="AL21" s="22"/>
      <c r="AM21" s="22"/>
      <c r="AN21">
        <f t="shared" si="1"/>
        <v>90</v>
      </c>
      <c r="AO21" s="16"/>
    </row>
    <row r="22" spans="1:41" s="9" customFormat="1" ht="16.5" thickBot="1">
      <c r="A22" s="66"/>
      <c r="B22" s="66"/>
      <c r="C22" s="67"/>
      <c r="D22" s="67"/>
      <c r="E22" s="67"/>
      <c r="F22" s="68">
        <f>SUM(F10:F21)</f>
        <v>1656</v>
      </c>
      <c r="G22" s="67">
        <f t="shared" si="0"/>
        <v>1656</v>
      </c>
      <c r="H22" s="67"/>
      <c r="I22" s="66">
        <f aca="true" t="shared" si="2" ref="I22:AM22">SUM(I10:I21)</f>
        <v>24</v>
      </c>
      <c r="J22" s="66">
        <f t="shared" si="2"/>
        <v>19</v>
      </c>
      <c r="K22" s="66">
        <f t="shared" si="2"/>
        <v>0</v>
      </c>
      <c r="L22" s="66">
        <f t="shared" si="2"/>
        <v>18</v>
      </c>
      <c r="M22" s="66">
        <f t="shared" si="2"/>
        <v>23</v>
      </c>
      <c r="N22" s="66">
        <f t="shared" si="2"/>
        <v>21</v>
      </c>
      <c r="O22" s="66">
        <f t="shared" si="2"/>
        <v>21</v>
      </c>
      <c r="P22" s="66">
        <f t="shared" si="2"/>
        <v>0</v>
      </c>
      <c r="Q22" s="61">
        <f t="shared" si="2"/>
        <v>0</v>
      </c>
      <c r="R22" s="66">
        <f t="shared" si="2"/>
        <v>30</v>
      </c>
      <c r="S22" s="66">
        <f>SUM(S10:S21)</f>
        <v>26</v>
      </c>
      <c r="T22" s="66">
        <f>SUM(T10:T21)</f>
        <v>27</v>
      </c>
      <c r="U22" s="61">
        <f t="shared" si="2"/>
        <v>0</v>
      </c>
      <c r="V22" s="66">
        <f t="shared" si="2"/>
        <v>23</v>
      </c>
      <c r="W22" s="66">
        <f t="shared" si="2"/>
        <v>22</v>
      </c>
      <c r="X22" s="66">
        <f t="shared" si="2"/>
        <v>15</v>
      </c>
      <c r="Y22" s="66">
        <f t="shared" si="2"/>
        <v>0</v>
      </c>
      <c r="Z22" s="66">
        <f t="shared" si="2"/>
        <v>0</v>
      </c>
      <c r="AA22" s="66"/>
      <c r="AB22" s="66">
        <f t="shared" si="2"/>
        <v>0</v>
      </c>
      <c r="AC22" s="66">
        <f t="shared" si="2"/>
        <v>0</v>
      </c>
      <c r="AD22" s="66">
        <f t="shared" si="2"/>
        <v>0</v>
      </c>
      <c r="AE22" s="66">
        <f>SUM(AE10:AE21)</f>
        <v>0</v>
      </c>
      <c r="AF22" s="66">
        <f>SUM(AF10:AF21)</f>
        <v>0</v>
      </c>
      <c r="AG22" s="66">
        <f>SUM(AG10:AG21)</f>
        <v>0</v>
      </c>
      <c r="AH22" s="66">
        <f>SUM(AH10:AH21)</f>
        <v>0</v>
      </c>
      <c r="AI22" s="66"/>
      <c r="AJ22" s="66"/>
      <c r="AK22" s="66">
        <f t="shared" si="2"/>
        <v>0</v>
      </c>
      <c r="AL22" s="66">
        <f t="shared" si="2"/>
        <v>0</v>
      </c>
      <c r="AM22" s="66">
        <f t="shared" si="2"/>
        <v>0</v>
      </c>
      <c r="AN22">
        <f t="shared" si="1"/>
        <v>1656</v>
      </c>
      <c r="AO22" s="30"/>
    </row>
    <row r="23" spans="1:40" ht="30" customHeight="1" thickBot="1">
      <c r="A23" s="48" t="s">
        <v>24</v>
      </c>
      <c r="B23" s="48" t="s">
        <v>25</v>
      </c>
      <c r="C23" s="69" t="s">
        <v>122</v>
      </c>
      <c r="D23" s="55">
        <v>515</v>
      </c>
      <c r="E23" s="55">
        <v>156</v>
      </c>
      <c r="F23" s="55">
        <v>359</v>
      </c>
      <c r="G23" s="51">
        <f t="shared" si="0"/>
        <v>162</v>
      </c>
      <c r="H23" s="55">
        <v>197</v>
      </c>
      <c r="I23" s="22"/>
      <c r="J23" s="22"/>
      <c r="K23" s="59"/>
      <c r="L23" s="22"/>
      <c r="M23" s="22"/>
      <c r="N23" s="62"/>
      <c r="O23" s="62"/>
      <c r="P23" s="62"/>
      <c r="Q23" s="61"/>
      <c r="R23" s="62"/>
      <c r="S23" s="62"/>
      <c r="T23" s="62"/>
      <c r="U23" s="61"/>
      <c r="V23" s="62"/>
      <c r="W23" s="62"/>
      <c r="X23" s="62"/>
      <c r="Y23" s="62"/>
      <c r="Z23" s="62"/>
      <c r="AA23" s="62"/>
      <c r="AB23" s="62"/>
      <c r="AC23" s="59"/>
      <c r="AD23" s="62"/>
      <c r="AE23" s="62"/>
      <c r="AF23" s="62"/>
      <c r="AG23" s="22"/>
      <c r="AH23" s="22"/>
      <c r="AI23" s="22"/>
      <c r="AJ23" s="22"/>
      <c r="AK23" s="59"/>
      <c r="AL23" s="22"/>
      <c r="AM23" s="22"/>
      <c r="AN23">
        <f t="shared" si="1"/>
        <v>0</v>
      </c>
    </row>
    <row r="24" spans="1:41" ht="16.5" thickBot="1">
      <c r="A24" s="22" t="s">
        <v>26</v>
      </c>
      <c r="B24" s="22" t="s">
        <v>108</v>
      </c>
      <c r="C24" s="36" t="s">
        <v>162</v>
      </c>
      <c r="D24" s="51">
        <v>105</v>
      </c>
      <c r="E24" s="51">
        <v>35</v>
      </c>
      <c r="F24" s="70">
        <v>70</v>
      </c>
      <c r="G24" s="51">
        <f t="shared" si="0"/>
        <v>35</v>
      </c>
      <c r="H24" s="51">
        <v>35</v>
      </c>
      <c r="I24" s="22">
        <v>2</v>
      </c>
      <c r="J24" s="22">
        <v>2</v>
      </c>
      <c r="K24" s="59"/>
      <c r="L24" s="22">
        <v>1</v>
      </c>
      <c r="M24" s="22">
        <v>2</v>
      </c>
      <c r="N24" s="62">
        <v>3</v>
      </c>
      <c r="O24" s="62">
        <v>1</v>
      </c>
      <c r="P24" s="63"/>
      <c r="Q24" s="61"/>
      <c r="R24" s="62"/>
      <c r="S24" s="62"/>
      <c r="T24" s="62"/>
      <c r="U24" s="61"/>
      <c r="V24" s="62"/>
      <c r="W24" s="62"/>
      <c r="X24" s="62"/>
      <c r="Y24" s="62"/>
      <c r="Z24" s="62"/>
      <c r="AA24" s="62"/>
      <c r="AB24" s="62"/>
      <c r="AC24" s="59"/>
      <c r="AD24" s="62"/>
      <c r="AE24" s="62"/>
      <c r="AF24" s="62"/>
      <c r="AG24" s="22"/>
      <c r="AH24" s="22"/>
      <c r="AI24" s="22"/>
      <c r="AJ24" s="22"/>
      <c r="AK24" s="59"/>
      <c r="AL24" s="22"/>
      <c r="AM24" s="22"/>
      <c r="AN24">
        <f t="shared" si="1"/>
        <v>70</v>
      </c>
      <c r="AO24" s="25"/>
    </row>
    <row r="25" spans="1:41" ht="16.5" thickBot="1">
      <c r="A25" s="22" t="s">
        <v>76</v>
      </c>
      <c r="B25" s="22" t="s">
        <v>107</v>
      </c>
      <c r="C25" s="36" t="s">
        <v>99</v>
      </c>
      <c r="D25" s="51">
        <v>69</v>
      </c>
      <c r="E25" s="51">
        <v>22</v>
      </c>
      <c r="F25" s="70">
        <v>47</v>
      </c>
      <c r="G25" s="51">
        <f t="shared" si="0"/>
        <v>29</v>
      </c>
      <c r="H25" s="51">
        <v>18</v>
      </c>
      <c r="I25" s="22"/>
      <c r="J25" s="22"/>
      <c r="K25" s="59"/>
      <c r="L25" s="22"/>
      <c r="M25" s="22"/>
      <c r="N25" s="62"/>
      <c r="O25" s="62"/>
      <c r="P25" s="62"/>
      <c r="Q25" s="61"/>
      <c r="R25" s="62"/>
      <c r="S25" s="62"/>
      <c r="T25" s="62"/>
      <c r="U25" s="61"/>
      <c r="V25" s="62"/>
      <c r="W25" s="62"/>
      <c r="X25" s="62"/>
      <c r="Y25" s="62"/>
      <c r="Z25" s="62"/>
      <c r="AA25" s="62"/>
      <c r="AB25" s="62"/>
      <c r="AC25" s="59"/>
      <c r="AD25" s="62">
        <v>4</v>
      </c>
      <c r="AE25" s="62">
        <v>3</v>
      </c>
      <c r="AF25" s="62">
        <v>4</v>
      </c>
      <c r="AG25" s="22">
        <v>3</v>
      </c>
      <c r="AH25" s="22"/>
      <c r="AI25" s="22"/>
      <c r="AJ25" s="22"/>
      <c r="AK25" s="59"/>
      <c r="AL25" s="63"/>
      <c r="AM25" s="22"/>
      <c r="AN25">
        <f t="shared" si="1"/>
        <v>47</v>
      </c>
      <c r="AO25" s="25"/>
    </row>
    <row r="26" spans="1:41" ht="27" thickBot="1">
      <c r="A26" s="22" t="s">
        <v>77</v>
      </c>
      <c r="B26" s="22" t="s">
        <v>109</v>
      </c>
      <c r="C26" s="36" t="s">
        <v>100</v>
      </c>
      <c r="D26" s="51">
        <v>83</v>
      </c>
      <c r="E26" s="36">
        <v>13</v>
      </c>
      <c r="F26" s="70">
        <v>70</v>
      </c>
      <c r="G26" s="51">
        <f t="shared" si="0"/>
        <v>10</v>
      </c>
      <c r="H26" s="51">
        <v>60</v>
      </c>
      <c r="I26" s="22">
        <v>2</v>
      </c>
      <c r="J26" s="22">
        <v>2</v>
      </c>
      <c r="K26" s="59"/>
      <c r="L26" s="22">
        <v>1</v>
      </c>
      <c r="M26" s="22">
        <v>2</v>
      </c>
      <c r="N26" s="62">
        <v>2</v>
      </c>
      <c r="O26" s="60">
        <v>2</v>
      </c>
      <c r="P26" s="62"/>
      <c r="Q26" s="61"/>
      <c r="R26" s="62"/>
      <c r="S26" s="62"/>
      <c r="T26" s="62"/>
      <c r="U26" s="61"/>
      <c r="V26" s="62"/>
      <c r="W26" s="62"/>
      <c r="X26" s="62"/>
      <c r="Y26" s="62"/>
      <c r="Z26" s="62"/>
      <c r="AA26" s="62"/>
      <c r="AB26" s="62"/>
      <c r="AC26" s="59"/>
      <c r="AD26" s="62"/>
      <c r="AE26" s="62"/>
      <c r="AF26" s="62"/>
      <c r="AG26" s="22"/>
      <c r="AH26" s="22"/>
      <c r="AI26" s="22"/>
      <c r="AJ26" s="22"/>
      <c r="AK26" s="59"/>
      <c r="AL26" s="22"/>
      <c r="AM26" s="22"/>
      <c r="AN26">
        <f t="shared" si="1"/>
        <v>70</v>
      </c>
      <c r="AO26" s="25"/>
    </row>
    <row r="27" spans="1:41" ht="39.75" thickBot="1">
      <c r="A27" s="22" t="s">
        <v>78</v>
      </c>
      <c r="B27" s="22" t="s">
        <v>110</v>
      </c>
      <c r="C27" s="36" t="s">
        <v>99</v>
      </c>
      <c r="D27" s="51">
        <v>151</v>
      </c>
      <c r="E27" s="51">
        <v>50</v>
      </c>
      <c r="F27" s="70">
        <v>101</v>
      </c>
      <c r="G27" s="51">
        <f t="shared" si="0"/>
        <v>51</v>
      </c>
      <c r="H27" s="51">
        <v>50</v>
      </c>
      <c r="I27" s="22">
        <v>3</v>
      </c>
      <c r="J27" s="22">
        <v>2</v>
      </c>
      <c r="K27" s="59"/>
      <c r="L27" s="22">
        <v>3</v>
      </c>
      <c r="M27" s="22">
        <v>2</v>
      </c>
      <c r="N27" s="62">
        <v>4</v>
      </c>
      <c r="O27" s="62"/>
      <c r="P27" s="63"/>
      <c r="Q27" s="61"/>
      <c r="R27" s="62"/>
      <c r="S27" s="62"/>
      <c r="T27" s="62"/>
      <c r="U27" s="61"/>
      <c r="V27" s="62"/>
      <c r="W27" s="62"/>
      <c r="X27" s="62"/>
      <c r="Y27" s="62"/>
      <c r="Z27" s="62"/>
      <c r="AA27" s="62"/>
      <c r="AB27" s="62"/>
      <c r="AC27" s="59"/>
      <c r="AD27" s="62"/>
      <c r="AE27" s="62"/>
      <c r="AF27" s="62"/>
      <c r="AG27" s="22"/>
      <c r="AH27" s="22"/>
      <c r="AI27" s="22"/>
      <c r="AJ27" s="22"/>
      <c r="AK27" s="59"/>
      <c r="AL27" s="22"/>
      <c r="AM27" s="22"/>
      <c r="AN27">
        <f t="shared" si="1"/>
        <v>101</v>
      </c>
      <c r="AO27" s="25"/>
    </row>
    <row r="28" spans="1:40" ht="27" thickBot="1">
      <c r="A28" s="22" t="s">
        <v>79</v>
      </c>
      <c r="B28" s="22" t="s">
        <v>75</v>
      </c>
      <c r="C28" s="36" t="s">
        <v>35</v>
      </c>
      <c r="D28" s="51">
        <v>48</v>
      </c>
      <c r="E28" s="51">
        <v>16</v>
      </c>
      <c r="F28" s="71">
        <v>32</v>
      </c>
      <c r="G28" s="51">
        <f t="shared" si="0"/>
        <v>8</v>
      </c>
      <c r="H28" s="51">
        <v>24</v>
      </c>
      <c r="I28" s="22"/>
      <c r="J28" s="22"/>
      <c r="K28" s="59"/>
      <c r="L28" s="22"/>
      <c r="M28" s="22"/>
      <c r="N28" s="62"/>
      <c r="O28" s="62">
        <f>SUM(L28:N28)</f>
        <v>0</v>
      </c>
      <c r="P28" s="62"/>
      <c r="Q28" s="61"/>
      <c r="R28" s="62"/>
      <c r="S28" s="62"/>
      <c r="T28" s="62"/>
      <c r="U28" s="61"/>
      <c r="V28" s="62"/>
      <c r="W28" s="62"/>
      <c r="X28" s="62"/>
      <c r="Y28" s="62"/>
      <c r="Z28" s="62"/>
      <c r="AA28" s="62"/>
      <c r="AB28" s="62"/>
      <c r="AC28" s="59"/>
      <c r="AD28" s="62">
        <v>3</v>
      </c>
      <c r="AE28" s="62">
        <v>2</v>
      </c>
      <c r="AF28" s="62">
        <v>1</v>
      </c>
      <c r="AG28" s="64">
        <v>2</v>
      </c>
      <c r="AH28" s="22"/>
      <c r="AI28" s="22"/>
      <c r="AJ28" s="22"/>
      <c r="AK28" s="59"/>
      <c r="AL28" s="22"/>
      <c r="AM28" s="22"/>
      <c r="AN28">
        <f t="shared" si="1"/>
        <v>32</v>
      </c>
    </row>
    <row r="29" spans="1:41" ht="16.5" thickBot="1">
      <c r="A29" s="22" t="s">
        <v>120</v>
      </c>
      <c r="B29" s="22" t="s">
        <v>121</v>
      </c>
      <c r="C29" s="36" t="s">
        <v>99</v>
      </c>
      <c r="D29" s="51">
        <v>59</v>
      </c>
      <c r="E29" s="51">
        <v>20</v>
      </c>
      <c r="F29" s="71">
        <v>39</v>
      </c>
      <c r="G29" s="51">
        <f t="shared" si="0"/>
        <v>29</v>
      </c>
      <c r="H29" s="51">
        <v>10</v>
      </c>
      <c r="I29" s="22"/>
      <c r="J29" s="22"/>
      <c r="K29" s="59"/>
      <c r="L29" s="22"/>
      <c r="M29" s="22"/>
      <c r="N29" s="62"/>
      <c r="O29" s="62">
        <f>SUM(L29:N29)</f>
        <v>0</v>
      </c>
      <c r="P29" s="62"/>
      <c r="Q29" s="61"/>
      <c r="R29" s="62"/>
      <c r="S29" s="62"/>
      <c r="T29" s="62"/>
      <c r="U29" s="61"/>
      <c r="V29" s="62"/>
      <c r="W29" s="62"/>
      <c r="X29" s="62"/>
      <c r="Y29" s="62"/>
      <c r="Z29" s="62"/>
      <c r="AA29" s="62"/>
      <c r="AB29" s="62"/>
      <c r="AC29" s="59"/>
      <c r="AD29" s="62">
        <v>4</v>
      </c>
      <c r="AE29" s="62">
        <v>2</v>
      </c>
      <c r="AF29" s="62">
        <v>1</v>
      </c>
      <c r="AG29" s="22">
        <v>2</v>
      </c>
      <c r="AH29" s="22"/>
      <c r="AI29" s="22"/>
      <c r="AJ29" s="22"/>
      <c r="AK29" s="59"/>
      <c r="AL29" s="63"/>
      <c r="AM29" s="22"/>
      <c r="AN29">
        <f t="shared" si="1"/>
        <v>39</v>
      </c>
      <c r="AO29" s="25"/>
    </row>
    <row r="30" spans="1:41" ht="16.5" thickBot="1">
      <c r="A30" s="66"/>
      <c r="B30" s="66"/>
      <c r="C30" s="67"/>
      <c r="D30" s="67"/>
      <c r="E30" s="67"/>
      <c r="F30" s="68">
        <f>SUM(F24:F29)</f>
        <v>359</v>
      </c>
      <c r="G30" s="67">
        <f t="shared" si="0"/>
        <v>359</v>
      </c>
      <c r="H30" s="67"/>
      <c r="I30" s="67">
        <f>SUM(I24:I29)</f>
        <v>7</v>
      </c>
      <c r="J30" s="66">
        <f>SUM(J24:J28)</f>
        <v>6</v>
      </c>
      <c r="K30" s="66">
        <f aca="true" t="shared" si="3" ref="K30:AM30">SUM(K24:K28)</f>
        <v>0</v>
      </c>
      <c r="L30" s="66">
        <f t="shared" si="3"/>
        <v>5</v>
      </c>
      <c r="M30" s="66">
        <f>SUM(M24:M29)</f>
        <v>6</v>
      </c>
      <c r="N30" s="66">
        <f t="shared" si="3"/>
        <v>9</v>
      </c>
      <c r="O30" s="66">
        <f t="shared" si="3"/>
        <v>3</v>
      </c>
      <c r="P30" s="66">
        <f t="shared" si="3"/>
        <v>0</v>
      </c>
      <c r="Q30" s="61">
        <f t="shared" si="3"/>
        <v>0</v>
      </c>
      <c r="R30" s="66">
        <f t="shared" si="3"/>
        <v>0</v>
      </c>
      <c r="S30" s="66">
        <f t="shared" si="3"/>
        <v>0</v>
      </c>
      <c r="T30" s="66">
        <f t="shared" si="3"/>
        <v>0</v>
      </c>
      <c r="U30" s="61">
        <f t="shared" si="3"/>
        <v>0</v>
      </c>
      <c r="V30" s="66">
        <f t="shared" si="3"/>
        <v>0</v>
      </c>
      <c r="W30" s="66">
        <f t="shared" si="3"/>
        <v>0</v>
      </c>
      <c r="X30" s="66">
        <f t="shared" si="3"/>
        <v>0</v>
      </c>
      <c r="Y30" s="66">
        <f t="shared" si="3"/>
        <v>0</v>
      </c>
      <c r="Z30" s="66">
        <f t="shared" si="3"/>
        <v>0</v>
      </c>
      <c r="AA30" s="66"/>
      <c r="AB30" s="66">
        <f t="shared" si="3"/>
        <v>0</v>
      </c>
      <c r="AC30" s="66">
        <f t="shared" si="3"/>
        <v>0</v>
      </c>
      <c r="AD30" s="66">
        <f>SUM(AD24:AD29)</f>
        <v>11</v>
      </c>
      <c r="AE30" s="66">
        <f>SUM(AE24:AE29)</f>
        <v>7</v>
      </c>
      <c r="AF30" s="66">
        <f>SUM(AF24:AF29)</f>
        <v>6</v>
      </c>
      <c r="AG30" s="66">
        <f>SUM(AG24:AG29)</f>
        <v>7</v>
      </c>
      <c r="AH30" s="66">
        <f>SUM(AH24:AH29)</f>
        <v>0</v>
      </c>
      <c r="AI30" s="66"/>
      <c r="AJ30" s="66"/>
      <c r="AK30" s="66">
        <f t="shared" si="3"/>
        <v>0</v>
      </c>
      <c r="AL30" s="66">
        <f t="shared" si="3"/>
        <v>0</v>
      </c>
      <c r="AM30" s="66">
        <f t="shared" si="3"/>
        <v>0</v>
      </c>
      <c r="AN30">
        <f t="shared" si="1"/>
        <v>359</v>
      </c>
      <c r="AO30" s="29"/>
    </row>
    <row r="31" spans="1:41" s="11" customFormat="1" ht="16.5" thickBot="1">
      <c r="A31" s="61"/>
      <c r="B31" s="61"/>
      <c r="C31" s="72" t="s">
        <v>101</v>
      </c>
      <c r="D31" s="72"/>
      <c r="E31" s="72">
        <f>SUM(E24:E28)</f>
        <v>136</v>
      </c>
      <c r="F31" s="72">
        <f>SUM(F30)</f>
        <v>359</v>
      </c>
      <c r="G31" s="72">
        <f t="shared" si="0"/>
        <v>359</v>
      </c>
      <c r="H31" s="72"/>
      <c r="I31" s="72"/>
      <c r="J31" s="61">
        <f>J22+J30</f>
        <v>25</v>
      </c>
      <c r="K31" s="61">
        <f aca="true" t="shared" si="4" ref="K31:AL31">K22+K30</f>
        <v>0</v>
      </c>
      <c r="L31" s="61">
        <f t="shared" si="4"/>
        <v>23</v>
      </c>
      <c r="M31" s="61">
        <f t="shared" si="4"/>
        <v>29</v>
      </c>
      <c r="N31" s="61">
        <f t="shared" si="4"/>
        <v>30</v>
      </c>
      <c r="O31" s="61">
        <f t="shared" si="4"/>
        <v>24</v>
      </c>
      <c r="P31" s="61">
        <f t="shared" si="4"/>
        <v>0</v>
      </c>
      <c r="Q31" s="61">
        <f t="shared" si="4"/>
        <v>0</v>
      </c>
      <c r="R31" s="61">
        <f t="shared" si="4"/>
        <v>30</v>
      </c>
      <c r="S31" s="61">
        <f>S22+S30</f>
        <v>26</v>
      </c>
      <c r="T31" s="61">
        <f>T22+T30</f>
        <v>27</v>
      </c>
      <c r="U31" s="61">
        <f t="shared" si="4"/>
        <v>0</v>
      </c>
      <c r="V31" s="61">
        <f t="shared" si="4"/>
        <v>23</v>
      </c>
      <c r="W31" s="61">
        <f t="shared" si="4"/>
        <v>22</v>
      </c>
      <c r="X31" s="61">
        <f t="shared" si="4"/>
        <v>15</v>
      </c>
      <c r="Y31" s="61">
        <f t="shared" si="4"/>
        <v>0</v>
      </c>
      <c r="Z31" s="61">
        <f t="shared" si="4"/>
        <v>0</v>
      </c>
      <c r="AA31" s="61"/>
      <c r="AB31" s="61">
        <f t="shared" si="4"/>
        <v>0</v>
      </c>
      <c r="AC31" s="61">
        <f t="shared" si="4"/>
        <v>0</v>
      </c>
      <c r="AD31" s="61">
        <f t="shared" si="4"/>
        <v>11</v>
      </c>
      <c r="AE31" s="61">
        <f>AE22+AE30</f>
        <v>7</v>
      </c>
      <c r="AF31" s="61">
        <f>AF22+AF30</f>
        <v>6</v>
      </c>
      <c r="AG31" s="61">
        <f>AG22+AG30</f>
        <v>7</v>
      </c>
      <c r="AH31" s="61">
        <f>AH22+AH30</f>
        <v>0</v>
      </c>
      <c r="AI31" s="61"/>
      <c r="AJ31" s="61"/>
      <c r="AK31" s="61">
        <f t="shared" si="4"/>
        <v>0</v>
      </c>
      <c r="AL31" s="61">
        <f t="shared" si="4"/>
        <v>0</v>
      </c>
      <c r="AM31" s="61">
        <f>AM22+AM30</f>
        <v>0</v>
      </c>
      <c r="AN31">
        <f t="shared" si="1"/>
        <v>1674</v>
      </c>
      <c r="AO31" s="17"/>
    </row>
    <row r="32" spans="1:42" ht="19.5" thickBot="1">
      <c r="A32" s="48" t="s">
        <v>27</v>
      </c>
      <c r="B32" s="48" t="s">
        <v>28</v>
      </c>
      <c r="C32" s="38" t="s">
        <v>165</v>
      </c>
      <c r="D32" s="98">
        <f>D33+D71</f>
        <v>1839</v>
      </c>
      <c r="E32" s="98">
        <f>E33+E71</f>
        <v>398</v>
      </c>
      <c r="F32" s="98">
        <f>F33+F71</f>
        <v>1441</v>
      </c>
      <c r="G32" s="98">
        <f>G33+G71</f>
        <v>689</v>
      </c>
      <c r="H32" s="98">
        <f>H33+H71</f>
        <v>398</v>
      </c>
      <c r="I32" s="55"/>
      <c r="J32" s="55"/>
      <c r="K32" s="56"/>
      <c r="L32" s="55"/>
      <c r="M32" s="55"/>
      <c r="N32" s="55"/>
      <c r="O32" s="55"/>
      <c r="P32" s="55"/>
      <c r="Q32" s="57"/>
      <c r="R32" s="58"/>
      <c r="S32" s="58"/>
      <c r="T32" s="55"/>
      <c r="U32" s="57"/>
      <c r="V32" s="58"/>
      <c r="W32" s="58"/>
      <c r="X32" s="58"/>
      <c r="Y32" s="58"/>
      <c r="Z32" s="58"/>
      <c r="AA32" s="58"/>
      <c r="AB32" s="58"/>
      <c r="AC32" s="56"/>
      <c r="AD32" s="58"/>
      <c r="AE32" s="58"/>
      <c r="AF32" s="58"/>
      <c r="AG32" s="55"/>
      <c r="AH32" s="55"/>
      <c r="AI32" s="55"/>
      <c r="AJ32" s="55"/>
      <c r="AK32" s="56"/>
      <c r="AL32" s="55"/>
      <c r="AM32" s="55"/>
      <c r="AN32">
        <f t="shared" si="1"/>
        <v>0</v>
      </c>
      <c r="AP32" s="46"/>
    </row>
    <row r="33" spans="1:43" ht="24" customHeight="1" thickBot="1">
      <c r="A33" s="48" t="s">
        <v>29</v>
      </c>
      <c r="B33" s="48" t="s">
        <v>30</v>
      </c>
      <c r="C33" s="38" t="s">
        <v>163</v>
      </c>
      <c r="D33" s="100">
        <f>D47+D51+D55+D59+D63+D67</f>
        <v>1759</v>
      </c>
      <c r="E33" s="98">
        <f>E47+E51+E55+E59+E63+E67</f>
        <v>358</v>
      </c>
      <c r="F33" s="98">
        <f>F47+F51+F55+F59+F63+F67</f>
        <v>1401</v>
      </c>
      <c r="G33" s="98">
        <f>G47+G51+G55+G59+G63+G67</f>
        <v>689</v>
      </c>
      <c r="H33" s="100">
        <f>H47+H51+H55+H59+H63+H67</f>
        <v>358</v>
      </c>
      <c r="I33" s="55"/>
      <c r="J33" s="55"/>
      <c r="K33" s="56"/>
      <c r="L33" s="55"/>
      <c r="M33" s="55"/>
      <c r="N33" s="55"/>
      <c r="O33" s="55"/>
      <c r="P33" s="55"/>
      <c r="Q33" s="57"/>
      <c r="R33" s="58"/>
      <c r="S33" s="58"/>
      <c r="T33" s="55"/>
      <c r="U33" s="57"/>
      <c r="V33" s="58"/>
      <c r="W33" s="58"/>
      <c r="X33" s="58"/>
      <c r="Y33" s="58"/>
      <c r="Z33" s="58"/>
      <c r="AA33" s="58"/>
      <c r="AB33" s="58"/>
      <c r="AC33" s="56"/>
      <c r="AD33" s="58"/>
      <c r="AE33" s="58"/>
      <c r="AF33" s="58"/>
      <c r="AG33" s="55"/>
      <c r="AH33" s="55"/>
      <c r="AI33" s="55"/>
      <c r="AJ33" s="55"/>
      <c r="AK33" s="56"/>
      <c r="AL33" s="55"/>
      <c r="AM33" s="55"/>
      <c r="AN33">
        <f t="shared" si="1"/>
        <v>0</v>
      </c>
      <c r="AP33" s="46"/>
      <c r="AQ33" s="11"/>
    </row>
    <row r="34" spans="1:42" ht="103.5" hidden="1" thickBot="1">
      <c r="A34" s="22" t="s">
        <v>31</v>
      </c>
      <c r="B34" s="48" t="s">
        <v>80</v>
      </c>
      <c r="C34" s="37" t="s">
        <v>123</v>
      </c>
      <c r="D34" s="73">
        <v>459</v>
      </c>
      <c r="E34" s="55">
        <v>150</v>
      </c>
      <c r="F34" s="55">
        <v>310</v>
      </c>
      <c r="G34" s="51">
        <f t="shared" si="0"/>
        <v>160</v>
      </c>
      <c r="H34" s="55">
        <v>150</v>
      </c>
      <c r="I34" s="55"/>
      <c r="J34" s="22"/>
      <c r="K34" s="59"/>
      <c r="L34" s="22"/>
      <c r="M34" s="22"/>
      <c r="N34" s="22"/>
      <c r="O34" s="22"/>
      <c r="P34" s="22"/>
      <c r="Q34" s="61"/>
      <c r="R34" s="62"/>
      <c r="S34" s="62"/>
      <c r="T34" s="22"/>
      <c r="U34" s="61"/>
      <c r="V34" s="62"/>
      <c r="W34" s="62"/>
      <c r="X34" s="62"/>
      <c r="Y34" s="62"/>
      <c r="Z34" s="62"/>
      <c r="AA34" s="62"/>
      <c r="AB34" s="62"/>
      <c r="AC34" s="59"/>
      <c r="AD34" s="62"/>
      <c r="AE34" s="62"/>
      <c r="AF34" s="62"/>
      <c r="AG34" s="22"/>
      <c r="AH34" s="22"/>
      <c r="AI34" s="22"/>
      <c r="AJ34" s="22"/>
      <c r="AK34" s="59"/>
      <c r="AL34" s="22"/>
      <c r="AM34" s="22"/>
      <c r="AN34">
        <f t="shared" si="1"/>
        <v>0</v>
      </c>
      <c r="AO34" s="18" t="s">
        <v>104</v>
      </c>
      <c r="AP34" s="47">
        <f>300+684</f>
        <v>984</v>
      </c>
    </row>
    <row r="35" spans="1:42" ht="39.75" hidden="1" thickBot="1">
      <c r="A35" s="22" t="s">
        <v>32</v>
      </c>
      <c r="B35" s="22" t="s">
        <v>81</v>
      </c>
      <c r="C35" s="36" t="s">
        <v>124</v>
      </c>
      <c r="D35" s="74">
        <v>459</v>
      </c>
      <c r="E35" s="74">
        <v>150</v>
      </c>
      <c r="F35" s="74">
        <v>310</v>
      </c>
      <c r="G35" s="51">
        <f t="shared" si="0"/>
        <v>160</v>
      </c>
      <c r="H35" s="51">
        <v>150</v>
      </c>
      <c r="I35" s="51"/>
      <c r="J35" s="22"/>
      <c r="K35" s="59"/>
      <c r="L35" s="22"/>
      <c r="M35" s="22"/>
      <c r="N35" s="22"/>
      <c r="O35" s="22"/>
      <c r="P35" s="22"/>
      <c r="Q35" s="61"/>
      <c r="R35" s="62"/>
      <c r="S35" s="62"/>
      <c r="T35" s="22"/>
      <c r="U35" s="61"/>
      <c r="V35" s="62"/>
      <c r="W35" s="62"/>
      <c r="X35" s="62"/>
      <c r="Y35" s="62"/>
      <c r="Z35" s="62"/>
      <c r="AA35" s="62"/>
      <c r="AB35" s="62"/>
      <c r="AC35" s="59"/>
      <c r="AD35" s="62"/>
      <c r="AE35" s="62"/>
      <c r="AF35" s="62"/>
      <c r="AG35" s="22"/>
      <c r="AH35" s="22"/>
      <c r="AI35" s="22"/>
      <c r="AJ35" s="22"/>
      <c r="AK35" s="59"/>
      <c r="AL35" s="22"/>
      <c r="AM35" s="22"/>
      <c r="AN35">
        <f t="shared" si="1"/>
        <v>0</v>
      </c>
      <c r="AO35" s="20" t="s">
        <v>102</v>
      </c>
      <c r="AP35" s="21">
        <f>39*36</f>
        <v>1404</v>
      </c>
    </row>
    <row r="36" spans="1:42" ht="65.25" hidden="1" thickBot="1">
      <c r="A36" s="22" t="s">
        <v>33</v>
      </c>
      <c r="B36" s="22" t="s">
        <v>82</v>
      </c>
      <c r="C36" s="36" t="s">
        <v>125</v>
      </c>
      <c r="D36" s="75"/>
      <c r="E36" s="51"/>
      <c r="F36" s="51">
        <v>144</v>
      </c>
      <c r="G36" s="51">
        <f t="shared" si="0"/>
        <v>144</v>
      </c>
      <c r="H36" s="51"/>
      <c r="I36" s="51"/>
      <c r="J36" s="22"/>
      <c r="K36" s="59"/>
      <c r="L36" s="22"/>
      <c r="M36" s="22"/>
      <c r="N36" s="22"/>
      <c r="O36" s="22"/>
      <c r="P36" s="22"/>
      <c r="Q36" s="61"/>
      <c r="R36" s="62"/>
      <c r="S36" s="62"/>
      <c r="T36" s="22"/>
      <c r="U36" s="61"/>
      <c r="V36" s="62"/>
      <c r="W36" s="62"/>
      <c r="X36" s="62"/>
      <c r="Y36" s="62"/>
      <c r="Z36" s="62"/>
      <c r="AA36" s="62"/>
      <c r="AB36" s="62"/>
      <c r="AC36" s="59"/>
      <c r="AD36" s="62"/>
      <c r="AE36" s="62"/>
      <c r="AF36" s="62"/>
      <c r="AG36" s="22"/>
      <c r="AH36" s="22"/>
      <c r="AI36" s="22"/>
      <c r="AJ36" s="22"/>
      <c r="AK36" s="59"/>
      <c r="AL36" s="22"/>
      <c r="AM36" s="22"/>
      <c r="AN36">
        <f t="shared" si="1"/>
        <v>0</v>
      </c>
      <c r="AP36" s="19" t="s">
        <v>103</v>
      </c>
    </row>
    <row r="37" spans="1:40" ht="16.5" hidden="1" thickBot="1">
      <c r="A37" s="22" t="s">
        <v>34</v>
      </c>
      <c r="B37" s="22"/>
      <c r="C37" s="76" t="s">
        <v>126</v>
      </c>
      <c r="D37" s="75"/>
      <c r="E37" s="51"/>
      <c r="F37" s="51">
        <v>108</v>
      </c>
      <c r="G37" s="51">
        <f t="shared" si="0"/>
        <v>108</v>
      </c>
      <c r="H37" s="51"/>
      <c r="I37" s="51"/>
      <c r="J37" s="22"/>
      <c r="K37" s="59"/>
      <c r="L37" s="22"/>
      <c r="M37" s="22"/>
      <c r="N37" s="22"/>
      <c r="O37" s="22"/>
      <c r="P37" s="22"/>
      <c r="Q37" s="61"/>
      <c r="R37" s="62"/>
      <c r="S37" s="62"/>
      <c r="T37" s="22"/>
      <c r="U37" s="61"/>
      <c r="V37" s="62"/>
      <c r="W37" s="62"/>
      <c r="X37" s="62"/>
      <c r="Y37" s="62"/>
      <c r="Z37" s="62"/>
      <c r="AA37" s="62"/>
      <c r="AB37" s="62"/>
      <c r="AC37" s="59"/>
      <c r="AD37" s="62"/>
      <c r="AE37" s="62"/>
      <c r="AF37" s="62"/>
      <c r="AG37" s="22"/>
      <c r="AH37" s="22"/>
      <c r="AI37" s="22"/>
      <c r="AJ37" s="22"/>
      <c r="AK37" s="59"/>
      <c r="AL37" s="22"/>
      <c r="AM37" s="22"/>
      <c r="AN37">
        <f t="shared" si="1"/>
        <v>0</v>
      </c>
    </row>
    <row r="38" spans="1:40" ht="16.5" hidden="1" thickBot="1">
      <c r="A38" s="22" t="s">
        <v>36</v>
      </c>
      <c r="B38" s="22"/>
      <c r="C38" s="37" t="s">
        <v>127</v>
      </c>
      <c r="D38" s="77">
        <v>262</v>
      </c>
      <c r="E38" s="77">
        <v>87</v>
      </c>
      <c r="F38" s="77">
        <v>175</v>
      </c>
      <c r="G38" s="51">
        <f t="shared" si="0"/>
        <v>88</v>
      </c>
      <c r="H38" s="55">
        <v>87</v>
      </c>
      <c r="I38" s="55"/>
      <c r="J38" s="22"/>
      <c r="K38" s="59"/>
      <c r="L38" s="22"/>
      <c r="M38" s="22"/>
      <c r="N38" s="22"/>
      <c r="O38" s="22"/>
      <c r="P38" s="22"/>
      <c r="Q38" s="61"/>
      <c r="R38" s="62"/>
      <c r="S38" s="62"/>
      <c r="T38" s="22"/>
      <c r="U38" s="61"/>
      <c r="V38" s="62"/>
      <c r="W38" s="62"/>
      <c r="X38" s="62"/>
      <c r="Y38" s="62"/>
      <c r="Z38" s="62"/>
      <c r="AA38" s="62"/>
      <c r="AB38" s="62"/>
      <c r="AC38" s="59"/>
      <c r="AD38" s="62"/>
      <c r="AE38" s="62"/>
      <c r="AF38" s="62"/>
      <c r="AG38" s="22"/>
      <c r="AH38" s="22"/>
      <c r="AI38" s="22"/>
      <c r="AJ38" s="22"/>
      <c r="AK38" s="59"/>
      <c r="AL38" s="22"/>
      <c r="AM38" s="22"/>
      <c r="AN38">
        <f t="shared" si="1"/>
        <v>0</v>
      </c>
    </row>
    <row r="39" spans="1:40" ht="27" hidden="1" thickBot="1">
      <c r="A39" s="22" t="s">
        <v>83</v>
      </c>
      <c r="B39" s="48" t="s">
        <v>84</v>
      </c>
      <c r="C39" s="36" t="s">
        <v>128</v>
      </c>
      <c r="D39" s="74">
        <v>262</v>
      </c>
      <c r="E39" s="74">
        <v>87</v>
      </c>
      <c r="F39" s="74">
        <v>175</v>
      </c>
      <c r="G39" s="51">
        <f t="shared" si="0"/>
        <v>88</v>
      </c>
      <c r="H39" s="51">
        <v>87</v>
      </c>
      <c r="I39" s="51"/>
      <c r="J39" s="51"/>
      <c r="K39" s="78"/>
      <c r="L39" s="51"/>
      <c r="M39" s="51"/>
      <c r="N39" s="51"/>
      <c r="O39" s="51"/>
      <c r="P39" s="51"/>
      <c r="Q39" s="72"/>
      <c r="R39" s="79"/>
      <c r="S39" s="79"/>
      <c r="T39" s="51"/>
      <c r="U39" s="72"/>
      <c r="V39" s="79"/>
      <c r="W39" s="79"/>
      <c r="X39" s="79"/>
      <c r="Y39" s="79"/>
      <c r="Z39" s="79"/>
      <c r="AA39" s="79"/>
      <c r="AB39" s="79"/>
      <c r="AC39" s="78"/>
      <c r="AD39" s="79"/>
      <c r="AE39" s="79"/>
      <c r="AF39" s="79"/>
      <c r="AG39" s="51"/>
      <c r="AH39" s="51"/>
      <c r="AI39" s="51"/>
      <c r="AJ39" s="51"/>
      <c r="AK39" s="78"/>
      <c r="AL39" s="51"/>
      <c r="AM39" s="51"/>
      <c r="AN39">
        <f t="shared" si="1"/>
        <v>0</v>
      </c>
    </row>
    <row r="40" spans="1:40" ht="39.75" hidden="1" thickBot="1">
      <c r="A40" s="22" t="s">
        <v>87</v>
      </c>
      <c r="B40" s="22" t="s">
        <v>85</v>
      </c>
      <c r="C40" s="36" t="s">
        <v>129</v>
      </c>
      <c r="D40" s="75"/>
      <c r="E40" s="51"/>
      <c r="F40" s="51">
        <v>72</v>
      </c>
      <c r="G40" s="51">
        <f t="shared" si="0"/>
        <v>72</v>
      </c>
      <c r="H40" s="51"/>
      <c r="I40" s="51"/>
      <c r="J40" s="22"/>
      <c r="K40" s="59"/>
      <c r="L40" s="22"/>
      <c r="M40" s="22"/>
      <c r="N40" s="22"/>
      <c r="O40" s="22"/>
      <c r="P40" s="22"/>
      <c r="Q40" s="61"/>
      <c r="R40" s="62"/>
      <c r="S40" s="62"/>
      <c r="T40" s="22"/>
      <c r="U40" s="61"/>
      <c r="V40" s="62"/>
      <c r="W40" s="62"/>
      <c r="X40" s="62"/>
      <c r="Y40" s="62"/>
      <c r="Z40" s="62"/>
      <c r="AA40" s="62"/>
      <c r="AB40" s="62"/>
      <c r="AC40" s="59"/>
      <c r="AD40" s="62"/>
      <c r="AE40" s="62"/>
      <c r="AF40" s="62"/>
      <c r="AG40" s="22"/>
      <c r="AH40" s="22"/>
      <c r="AI40" s="22"/>
      <c r="AJ40" s="22"/>
      <c r="AK40" s="59"/>
      <c r="AL40" s="22"/>
      <c r="AM40" s="22"/>
      <c r="AN40">
        <f t="shared" si="1"/>
        <v>0</v>
      </c>
    </row>
    <row r="41" spans="1:40" ht="27" hidden="1" thickBot="1">
      <c r="A41" s="22" t="s">
        <v>88</v>
      </c>
      <c r="B41" s="22" t="s">
        <v>86</v>
      </c>
      <c r="C41" s="36" t="s">
        <v>126</v>
      </c>
      <c r="D41" s="75"/>
      <c r="E41" s="51"/>
      <c r="F41" s="51">
        <v>108</v>
      </c>
      <c r="G41" s="51">
        <f t="shared" si="0"/>
        <v>108</v>
      </c>
      <c r="H41" s="51"/>
      <c r="I41" s="51"/>
      <c r="J41" s="22"/>
      <c r="K41" s="59"/>
      <c r="L41" s="22"/>
      <c r="M41" s="22"/>
      <c r="N41" s="22"/>
      <c r="O41" s="22"/>
      <c r="P41" s="22"/>
      <c r="Q41" s="61"/>
      <c r="R41" s="62"/>
      <c r="S41" s="62"/>
      <c r="T41" s="22"/>
      <c r="U41" s="61"/>
      <c r="V41" s="62"/>
      <c r="W41" s="62"/>
      <c r="X41" s="62"/>
      <c r="Y41" s="62"/>
      <c r="Z41" s="62"/>
      <c r="AA41" s="62"/>
      <c r="AB41" s="62"/>
      <c r="AC41" s="59"/>
      <c r="AD41" s="62"/>
      <c r="AE41" s="62"/>
      <c r="AF41" s="62"/>
      <c r="AG41" s="22"/>
      <c r="AH41" s="22"/>
      <c r="AI41" s="22"/>
      <c r="AJ41" s="22"/>
      <c r="AK41" s="59"/>
      <c r="AL41" s="22"/>
      <c r="AM41" s="22"/>
      <c r="AN41">
        <f t="shared" si="1"/>
        <v>0</v>
      </c>
    </row>
    <row r="42" spans="1:40" ht="16.5" hidden="1" thickBot="1">
      <c r="A42" s="22" t="s">
        <v>37</v>
      </c>
      <c r="B42" s="22"/>
      <c r="C42" s="39" t="s">
        <v>131</v>
      </c>
      <c r="D42" s="77">
        <v>348</v>
      </c>
      <c r="E42" s="77">
        <v>116</v>
      </c>
      <c r="F42" s="77">
        <v>232</v>
      </c>
      <c r="G42" s="51">
        <f t="shared" si="0"/>
        <v>116</v>
      </c>
      <c r="H42" s="55">
        <v>116</v>
      </c>
      <c r="I42" s="55"/>
      <c r="J42" s="22"/>
      <c r="K42" s="59"/>
      <c r="L42" s="22"/>
      <c r="M42" s="22"/>
      <c r="N42" s="22"/>
      <c r="O42" s="22"/>
      <c r="P42" s="22"/>
      <c r="Q42" s="61"/>
      <c r="R42" s="62"/>
      <c r="S42" s="62"/>
      <c r="T42" s="22"/>
      <c r="U42" s="61"/>
      <c r="V42" s="62"/>
      <c r="W42" s="62"/>
      <c r="X42" s="62"/>
      <c r="Y42" s="62"/>
      <c r="Z42" s="62"/>
      <c r="AA42" s="62"/>
      <c r="AB42" s="62"/>
      <c r="AC42" s="59"/>
      <c r="AD42" s="62"/>
      <c r="AE42" s="62"/>
      <c r="AF42" s="62"/>
      <c r="AG42" s="22"/>
      <c r="AH42" s="22"/>
      <c r="AI42" s="22"/>
      <c r="AJ42" s="22"/>
      <c r="AK42" s="59"/>
      <c r="AL42" s="22"/>
      <c r="AM42" s="22"/>
      <c r="AN42">
        <f t="shared" si="1"/>
        <v>0</v>
      </c>
    </row>
    <row r="43" spans="1:40" ht="16.5" hidden="1" thickBot="1">
      <c r="A43" s="22" t="s">
        <v>38</v>
      </c>
      <c r="B43" s="22"/>
      <c r="C43" s="36" t="s">
        <v>100</v>
      </c>
      <c r="D43" s="74">
        <v>348</v>
      </c>
      <c r="E43" s="74">
        <v>116</v>
      </c>
      <c r="F43" s="74">
        <v>232</v>
      </c>
      <c r="G43" s="51">
        <f t="shared" si="0"/>
        <v>116</v>
      </c>
      <c r="H43" s="51">
        <v>116</v>
      </c>
      <c r="I43" s="51"/>
      <c r="J43" s="22"/>
      <c r="K43" s="59"/>
      <c r="L43" s="22"/>
      <c r="M43" s="22"/>
      <c r="N43" s="22"/>
      <c r="O43" s="22"/>
      <c r="P43" s="22"/>
      <c r="Q43" s="61"/>
      <c r="R43" s="62"/>
      <c r="S43" s="62"/>
      <c r="T43" s="22"/>
      <c r="U43" s="61"/>
      <c r="V43" s="62"/>
      <c r="W43" s="62"/>
      <c r="X43" s="62"/>
      <c r="Y43" s="62"/>
      <c r="Z43" s="62"/>
      <c r="AA43" s="62"/>
      <c r="AB43" s="62"/>
      <c r="AC43" s="59"/>
      <c r="AD43" s="62"/>
      <c r="AE43" s="62"/>
      <c r="AF43" s="62"/>
      <c r="AG43" s="22"/>
      <c r="AH43" s="22"/>
      <c r="AI43" s="22"/>
      <c r="AJ43" s="22"/>
      <c r="AK43" s="59"/>
      <c r="AL43" s="22"/>
      <c r="AM43" s="22"/>
      <c r="AN43">
        <f t="shared" si="1"/>
        <v>0</v>
      </c>
    </row>
    <row r="44" spans="1:40" ht="52.5" hidden="1" thickBot="1">
      <c r="A44" s="22" t="s">
        <v>89</v>
      </c>
      <c r="B44" s="48" t="s">
        <v>93</v>
      </c>
      <c r="C44" s="36" t="s">
        <v>35</v>
      </c>
      <c r="D44" s="75"/>
      <c r="E44" s="51"/>
      <c r="F44" s="51">
        <v>108</v>
      </c>
      <c r="G44" s="51">
        <f t="shared" si="0"/>
        <v>108</v>
      </c>
      <c r="H44" s="51"/>
      <c r="I44" s="51"/>
      <c r="J44" s="22"/>
      <c r="K44" s="59"/>
      <c r="L44" s="22"/>
      <c r="M44" s="22"/>
      <c r="N44" s="22"/>
      <c r="O44" s="22"/>
      <c r="P44" s="22"/>
      <c r="Q44" s="61"/>
      <c r="R44" s="62"/>
      <c r="S44" s="62"/>
      <c r="T44" s="22"/>
      <c r="U44" s="61"/>
      <c r="V44" s="62"/>
      <c r="W44" s="62"/>
      <c r="X44" s="62"/>
      <c r="Y44" s="62"/>
      <c r="Z44" s="62"/>
      <c r="AA44" s="62"/>
      <c r="AB44" s="62"/>
      <c r="AC44" s="59"/>
      <c r="AD44" s="62"/>
      <c r="AE44" s="62"/>
      <c r="AF44" s="62"/>
      <c r="AG44" s="22"/>
      <c r="AH44" s="22"/>
      <c r="AI44" s="22"/>
      <c r="AJ44" s="22"/>
      <c r="AK44" s="59"/>
      <c r="AL44" s="22"/>
      <c r="AM44" s="22"/>
      <c r="AN44">
        <f t="shared" si="1"/>
        <v>0</v>
      </c>
    </row>
    <row r="45" spans="1:40" ht="65.25" hidden="1" thickBot="1">
      <c r="A45" s="22" t="s">
        <v>90</v>
      </c>
      <c r="B45" s="22" t="s">
        <v>94</v>
      </c>
      <c r="C45" s="36" t="s">
        <v>100</v>
      </c>
      <c r="D45" s="75"/>
      <c r="E45" s="51"/>
      <c r="F45" s="51">
        <v>144</v>
      </c>
      <c r="G45" s="51">
        <f t="shared" si="0"/>
        <v>144</v>
      </c>
      <c r="H45" s="51"/>
      <c r="I45" s="51"/>
      <c r="J45" s="22"/>
      <c r="K45" s="59"/>
      <c r="L45" s="22"/>
      <c r="M45" s="22"/>
      <c r="N45" s="22"/>
      <c r="O45" s="22"/>
      <c r="P45" s="22"/>
      <c r="Q45" s="61"/>
      <c r="R45" s="62"/>
      <c r="S45" s="62"/>
      <c r="T45" s="22"/>
      <c r="U45" s="61"/>
      <c r="V45" s="62"/>
      <c r="W45" s="62"/>
      <c r="X45" s="62"/>
      <c r="Y45" s="62"/>
      <c r="Z45" s="62"/>
      <c r="AA45" s="62"/>
      <c r="AB45" s="62"/>
      <c r="AC45" s="59"/>
      <c r="AD45" s="62"/>
      <c r="AE45" s="62"/>
      <c r="AF45" s="62"/>
      <c r="AG45" s="22"/>
      <c r="AH45" s="22"/>
      <c r="AI45" s="22"/>
      <c r="AJ45" s="22"/>
      <c r="AK45" s="59"/>
      <c r="AL45" s="22"/>
      <c r="AM45" s="22"/>
      <c r="AN45">
        <f t="shared" si="1"/>
        <v>0</v>
      </c>
    </row>
    <row r="46" spans="1:40" ht="16.5" hidden="1" thickBot="1">
      <c r="A46" s="22" t="s">
        <v>91</v>
      </c>
      <c r="B46" s="22"/>
      <c r="C46" s="51" t="s">
        <v>35</v>
      </c>
      <c r="D46" s="75"/>
      <c r="E46" s="51"/>
      <c r="F46" s="51"/>
      <c r="G46" s="51">
        <f t="shared" si="0"/>
        <v>0</v>
      </c>
      <c r="H46" s="51"/>
      <c r="I46" s="51"/>
      <c r="J46" s="22"/>
      <c r="K46" s="59"/>
      <c r="L46" s="22"/>
      <c r="M46" s="22"/>
      <c r="N46" s="22"/>
      <c r="O46" s="22"/>
      <c r="P46" s="22"/>
      <c r="Q46" s="61"/>
      <c r="R46" s="62"/>
      <c r="S46" s="62"/>
      <c r="T46" s="22"/>
      <c r="U46" s="61"/>
      <c r="V46" s="62"/>
      <c r="W46" s="62"/>
      <c r="X46" s="62"/>
      <c r="Y46" s="62"/>
      <c r="Z46" s="62"/>
      <c r="AA46" s="62"/>
      <c r="AB46" s="62"/>
      <c r="AC46" s="59"/>
      <c r="AD46" s="62"/>
      <c r="AE46" s="62"/>
      <c r="AF46" s="62"/>
      <c r="AG46" s="22"/>
      <c r="AH46" s="22"/>
      <c r="AI46" s="22"/>
      <c r="AJ46" s="22"/>
      <c r="AK46" s="59"/>
      <c r="AL46" s="22"/>
      <c r="AM46" s="22"/>
      <c r="AN46">
        <f t="shared" si="1"/>
        <v>0</v>
      </c>
    </row>
    <row r="47" spans="1:40" ht="27" thickBot="1">
      <c r="A47" s="48" t="s">
        <v>31</v>
      </c>
      <c r="B47" s="80" t="s">
        <v>111</v>
      </c>
      <c r="C47" s="37" t="s">
        <v>123</v>
      </c>
      <c r="D47" s="77">
        <f>E47+F47</f>
        <v>588</v>
      </c>
      <c r="E47" s="77">
        <v>114</v>
      </c>
      <c r="F47" s="77">
        <f>F48+F49+F50</f>
        <v>474</v>
      </c>
      <c r="G47" s="51">
        <v>114</v>
      </c>
      <c r="H47" s="77">
        <v>114</v>
      </c>
      <c r="I47" s="77"/>
      <c r="J47" s="22"/>
      <c r="K47" s="59"/>
      <c r="L47" s="22"/>
      <c r="M47" s="22"/>
      <c r="N47" s="22"/>
      <c r="O47" s="22"/>
      <c r="P47" s="22"/>
      <c r="Q47" s="61"/>
      <c r="R47" s="62"/>
      <c r="S47" s="62"/>
      <c r="T47" s="22"/>
      <c r="U47" s="61"/>
      <c r="V47" s="62"/>
      <c r="W47" s="62"/>
      <c r="X47" s="62"/>
      <c r="Y47" s="62"/>
      <c r="Z47" s="81"/>
      <c r="AA47" s="90"/>
      <c r="AB47" s="62"/>
      <c r="AC47" s="59"/>
      <c r="AD47" s="62"/>
      <c r="AE47" s="62"/>
      <c r="AF47" s="62"/>
      <c r="AG47" s="22"/>
      <c r="AH47" s="22"/>
      <c r="AI47" s="22"/>
      <c r="AJ47" s="22"/>
      <c r="AK47" s="59"/>
      <c r="AL47" s="22"/>
      <c r="AM47" s="22"/>
      <c r="AN47">
        <f t="shared" si="1"/>
        <v>0</v>
      </c>
    </row>
    <row r="48" spans="1:40" ht="27" thickBot="1">
      <c r="A48" s="22" t="s">
        <v>32</v>
      </c>
      <c r="B48" s="82" t="s">
        <v>112</v>
      </c>
      <c r="C48" s="36" t="s">
        <v>99</v>
      </c>
      <c r="D48" s="74">
        <f>E48+F48</f>
        <v>342</v>
      </c>
      <c r="E48" s="74">
        <v>114</v>
      </c>
      <c r="F48" s="74">
        <v>228</v>
      </c>
      <c r="G48" s="74">
        <f t="shared" si="0"/>
        <v>114</v>
      </c>
      <c r="H48" s="74">
        <v>114</v>
      </c>
      <c r="I48" s="74">
        <v>5</v>
      </c>
      <c r="J48" s="74">
        <v>5</v>
      </c>
      <c r="K48" s="91"/>
      <c r="L48" s="74">
        <v>7</v>
      </c>
      <c r="M48" s="74">
        <v>1</v>
      </c>
      <c r="N48" s="74">
        <v>6</v>
      </c>
      <c r="O48" s="74">
        <v>6</v>
      </c>
      <c r="P48" s="94"/>
      <c r="Q48" s="122"/>
      <c r="R48" s="123"/>
      <c r="S48" s="123"/>
      <c r="T48" s="22"/>
      <c r="U48" s="61"/>
      <c r="V48" s="62"/>
      <c r="W48" s="62"/>
      <c r="X48" s="62"/>
      <c r="Y48" s="90"/>
      <c r="Z48" s="62"/>
      <c r="AA48" s="62"/>
      <c r="AB48" s="62"/>
      <c r="AC48" s="59"/>
      <c r="AD48" s="62"/>
      <c r="AE48" s="62"/>
      <c r="AF48" s="62"/>
      <c r="AG48" s="22"/>
      <c r="AH48" s="22"/>
      <c r="AI48" s="22"/>
      <c r="AJ48" s="22"/>
      <c r="AK48" s="59"/>
      <c r="AL48" s="22"/>
      <c r="AM48" s="22"/>
      <c r="AN48">
        <f t="shared" si="1"/>
        <v>228</v>
      </c>
    </row>
    <row r="49" spans="1:40" ht="16.5" thickBot="1">
      <c r="A49" s="22" t="s">
        <v>34</v>
      </c>
      <c r="B49" s="22" t="s">
        <v>117</v>
      </c>
      <c r="C49" s="36" t="s">
        <v>100</v>
      </c>
      <c r="D49" s="74">
        <f aca="true" t="shared" si="5" ref="D49:D71">E49+F49</f>
        <v>138</v>
      </c>
      <c r="E49" s="51"/>
      <c r="F49" s="51">
        <v>138</v>
      </c>
      <c r="G49" s="51"/>
      <c r="H49" s="51"/>
      <c r="I49" s="74"/>
      <c r="J49" s="74">
        <v>6</v>
      </c>
      <c r="K49" s="91"/>
      <c r="L49" s="74">
        <v>6</v>
      </c>
      <c r="M49" s="74">
        <v>6</v>
      </c>
      <c r="N49" s="74"/>
      <c r="O49" s="95">
        <v>6</v>
      </c>
      <c r="P49" s="74"/>
      <c r="Q49" s="61"/>
      <c r="R49" s="62"/>
      <c r="S49" s="62"/>
      <c r="T49" s="90"/>
      <c r="U49" s="61"/>
      <c r="V49" s="62"/>
      <c r="W49" s="62"/>
      <c r="X49" s="62"/>
      <c r="Y49" s="62"/>
      <c r="Z49" s="62"/>
      <c r="AA49" s="62"/>
      <c r="AB49" s="62"/>
      <c r="AC49" s="59"/>
      <c r="AD49" s="62"/>
      <c r="AE49" s="62"/>
      <c r="AF49" s="62"/>
      <c r="AG49" s="22"/>
      <c r="AH49" s="22"/>
      <c r="AI49" s="22"/>
      <c r="AJ49" s="22"/>
      <c r="AK49" s="59"/>
      <c r="AL49" s="22"/>
      <c r="AM49" s="22"/>
      <c r="AN49">
        <f t="shared" si="1"/>
        <v>138</v>
      </c>
    </row>
    <row r="50" spans="1:40" ht="16.5" thickBot="1">
      <c r="A50" s="22" t="s">
        <v>36</v>
      </c>
      <c r="B50" s="22" t="s">
        <v>118</v>
      </c>
      <c r="C50" s="76"/>
      <c r="D50" s="74">
        <f t="shared" si="5"/>
        <v>108</v>
      </c>
      <c r="E50" s="51"/>
      <c r="F50" s="51">
        <v>108</v>
      </c>
      <c r="G50" s="51"/>
      <c r="H50" s="51"/>
      <c r="I50" s="51"/>
      <c r="J50" s="22"/>
      <c r="K50" s="59"/>
      <c r="L50" s="22"/>
      <c r="M50" s="22"/>
      <c r="N50" s="22"/>
      <c r="O50" s="22"/>
      <c r="P50" s="22"/>
      <c r="Q50" s="61"/>
      <c r="R50" s="62"/>
      <c r="S50" s="62"/>
      <c r="T50" s="22"/>
      <c r="U50" s="61"/>
      <c r="V50" s="62"/>
      <c r="W50" s="62"/>
      <c r="X50" s="62"/>
      <c r="Y50" s="62"/>
      <c r="Z50" s="62">
        <v>36</v>
      </c>
      <c r="AA50" s="62"/>
      <c r="AB50" s="62"/>
      <c r="AC50" s="59"/>
      <c r="AD50" s="62"/>
      <c r="AE50" s="62"/>
      <c r="AF50" s="62"/>
      <c r="AG50" s="22"/>
      <c r="AH50" s="22"/>
      <c r="AI50" s="22"/>
      <c r="AJ50" s="22"/>
      <c r="AK50" s="59"/>
      <c r="AL50" s="22"/>
      <c r="AM50" s="22"/>
      <c r="AN50">
        <f t="shared" si="1"/>
        <v>108</v>
      </c>
    </row>
    <row r="51" spans="1:40" ht="39.75" thickBot="1">
      <c r="A51" s="48" t="s">
        <v>83</v>
      </c>
      <c r="B51" s="48" t="s">
        <v>134</v>
      </c>
      <c r="C51" s="93" t="s">
        <v>154</v>
      </c>
      <c r="D51" s="97">
        <f>E51+F51</f>
        <v>117</v>
      </c>
      <c r="E51" s="97">
        <v>21</v>
      </c>
      <c r="F51" s="99">
        <f>F52+F53+F54</f>
        <v>96</v>
      </c>
      <c r="G51" s="97">
        <f>F51-H51</f>
        <v>75</v>
      </c>
      <c r="H51" s="97">
        <v>21</v>
      </c>
      <c r="I51" s="51"/>
      <c r="J51" s="22"/>
      <c r="K51" s="59"/>
      <c r="L51" s="22"/>
      <c r="M51" s="22"/>
      <c r="N51" s="22"/>
      <c r="O51" s="22"/>
      <c r="P51" s="22"/>
      <c r="Q51" s="61"/>
      <c r="R51" s="62"/>
      <c r="S51" s="62"/>
      <c r="T51" s="22"/>
      <c r="U51" s="61"/>
      <c r="V51" s="62"/>
      <c r="W51" s="62"/>
      <c r="X51" s="62"/>
      <c r="Y51" s="62"/>
      <c r="Z51" s="62"/>
      <c r="AA51" s="81"/>
      <c r="AB51" s="62"/>
      <c r="AC51" s="59"/>
      <c r="AD51" s="62"/>
      <c r="AE51" s="62"/>
      <c r="AF51" s="62"/>
      <c r="AG51" s="22"/>
      <c r="AH51" s="22"/>
      <c r="AI51" s="22"/>
      <c r="AJ51" s="22"/>
      <c r="AK51" s="59"/>
      <c r="AL51" s="22"/>
      <c r="AM51" s="22"/>
      <c r="AN51">
        <f t="shared" si="1"/>
        <v>0</v>
      </c>
    </row>
    <row r="52" spans="1:40" ht="39.75" thickBot="1">
      <c r="A52" s="22" t="s">
        <v>87</v>
      </c>
      <c r="B52" s="22" t="s">
        <v>135</v>
      </c>
      <c r="C52" s="36" t="s">
        <v>100</v>
      </c>
      <c r="D52" s="74">
        <f t="shared" si="5"/>
        <v>63</v>
      </c>
      <c r="E52" s="74">
        <v>21</v>
      </c>
      <c r="F52" s="74">
        <v>42</v>
      </c>
      <c r="G52" s="74">
        <f t="shared" si="0"/>
        <v>21</v>
      </c>
      <c r="H52" s="74">
        <v>21</v>
      </c>
      <c r="I52" s="51"/>
      <c r="J52" s="22"/>
      <c r="K52" s="59"/>
      <c r="L52" s="22"/>
      <c r="M52" s="22"/>
      <c r="N52" s="22"/>
      <c r="O52" s="22"/>
      <c r="P52" s="22"/>
      <c r="Q52" s="61"/>
      <c r="R52" s="62">
        <v>6</v>
      </c>
      <c r="S52" s="60">
        <v>4</v>
      </c>
      <c r="T52" s="22"/>
      <c r="U52" s="61"/>
      <c r="V52" s="62"/>
      <c r="W52" s="62"/>
      <c r="X52" s="62"/>
      <c r="Y52" s="62"/>
      <c r="Z52" s="62"/>
      <c r="AA52" s="62"/>
      <c r="AB52" s="62"/>
      <c r="AC52" s="59"/>
      <c r="AD52" s="62"/>
      <c r="AE52" s="62"/>
      <c r="AF52" s="62"/>
      <c r="AG52" s="22"/>
      <c r="AH52" s="22"/>
      <c r="AI52" s="22"/>
      <c r="AJ52" s="22"/>
      <c r="AK52" s="59"/>
      <c r="AL52" s="22"/>
      <c r="AM52" s="22"/>
      <c r="AN52">
        <f t="shared" si="1"/>
        <v>42</v>
      </c>
    </row>
    <row r="53" spans="1:40" ht="16.5" thickBot="1">
      <c r="A53" s="22" t="s">
        <v>37</v>
      </c>
      <c r="B53" s="22" t="s">
        <v>117</v>
      </c>
      <c r="C53" s="36" t="s">
        <v>35</v>
      </c>
      <c r="D53" s="74">
        <f t="shared" si="5"/>
        <v>18</v>
      </c>
      <c r="E53" s="51"/>
      <c r="F53" s="51">
        <v>18</v>
      </c>
      <c r="G53" s="51"/>
      <c r="H53" s="51"/>
      <c r="I53" s="51"/>
      <c r="J53" s="22"/>
      <c r="K53" s="59"/>
      <c r="L53" s="22"/>
      <c r="M53" s="22"/>
      <c r="N53" s="22"/>
      <c r="O53" s="22"/>
      <c r="P53" s="22"/>
      <c r="Q53" s="61"/>
      <c r="R53" s="62"/>
      <c r="S53" s="96">
        <v>6</v>
      </c>
      <c r="T53" s="22"/>
      <c r="U53" s="61"/>
      <c r="V53" s="62"/>
      <c r="W53" s="62"/>
      <c r="X53" s="62"/>
      <c r="Y53" s="62"/>
      <c r="Z53" s="62"/>
      <c r="AA53" s="62"/>
      <c r="AB53" s="62"/>
      <c r="AC53" s="59"/>
      <c r="AD53" s="62"/>
      <c r="AE53" s="62"/>
      <c r="AF53" s="62"/>
      <c r="AG53" s="22"/>
      <c r="AH53" s="22"/>
      <c r="AI53" s="22"/>
      <c r="AJ53" s="22"/>
      <c r="AK53" s="59"/>
      <c r="AL53" s="22"/>
      <c r="AM53" s="22"/>
      <c r="AN53">
        <f t="shared" si="1"/>
        <v>18</v>
      </c>
    </row>
    <row r="54" spans="1:40" ht="16.5" thickBot="1">
      <c r="A54" s="22" t="s">
        <v>38</v>
      </c>
      <c r="B54" s="22" t="s">
        <v>118</v>
      </c>
      <c r="C54" s="76"/>
      <c r="D54" s="74">
        <f t="shared" si="5"/>
        <v>36</v>
      </c>
      <c r="E54" s="51"/>
      <c r="F54" s="51">
        <v>36</v>
      </c>
      <c r="G54" s="51"/>
      <c r="H54" s="51"/>
      <c r="I54" s="51"/>
      <c r="J54" s="22"/>
      <c r="K54" s="59"/>
      <c r="L54" s="22"/>
      <c r="M54" s="22"/>
      <c r="N54" s="22"/>
      <c r="O54" s="22"/>
      <c r="P54" s="22"/>
      <c r="Q54" s="61"/>
      <c r="R54" s="62"/>
      <c r="S54" s="62"/>
      <c r="T54" s="22"/>
      <c r="U54" s="61"/>
      <c r="V54" s="62"/>
      <c r="W54" s="62"/>
      <c r="X54" s="62"/>
      <c r="Y54" s="62"/>
      <c r="Z54" s="62"/>
      <c r="AA54" s="62">
        <v>36</v>
      </c>
      <c r="AB54" s="62"/>
      <c r="AC54" s="59"/>
      <c r="AD54" s="62"/>
      <c r="AE54" s="62"/>
      <c r="AF54" s="62"/>
      <c r="AG54" s="22"/>
      <c r="AH54" s="22"/>
      <c r="AI54" s="22"/>
      <c r="AJ54" s="22"/>
      <c r="AK54" s="59"/>
      <c r="AL54" s="22"/>
      <c r="AM54" s="22"/>
      <c r="AN54">
        <f t="shared" si="1"/>
        <v>36</v>
      </c>
    </row>
    <row r="55" spans="1:40" ht="16.5" thickBot="1">
      <c r="A55" s="48" t="s">
        <v>89</v>
      </c>
      <c r="B55" s="83" t="s">
        <v>113</v>
      </c>
      <c r="C55" s="92" t="s">
        <v>153</v>
      </c>
      <c r="D55" s="77">
        <f t="shared" si="5"/>
        <v>382</v>
      </c>
      <c r="E55" s="77">
        <v>87</v>
      </c>
      <c r="F55" s="77">
        <f>F56+F57+F58</f>
        <v>295</v>
      </c>
      <c r="G55" s="55">
        <f t="shared" si="0"/>
        <v>208</v>
      </c>
      <c r="H55" s="55">
        <v>87</v>
      </c>
      <c r="I55" s="55"/>
      <c r="J55" s="22"/>
      <c r="K55" s="59"/>
      <c r="L55" s="22"/>
      <c r="M55" s="22"/>
      <c r="N55" s="22"/>
      <c r="O55" s="22"/>
      <c r="P55" s="22"/>
      <c r="Q55" s="61"/>
      <c r="R55" s="62"/>
      <c r="S55" s="62"/>
      <c r="T55" s="22"/>
      <c r="U55" s="61"/>
      <c r="V55" s="62"/>
      <c r="W55" s="62"/>
      <c r="X55" s="62"/>
      <c r="Y55" s="62"/>
      <c r="Z55" s="62"/>
      <c r="AA55" s="62"/>
      <c r="AB55" s="81"/>
      <c r="AC55" s="59"/>
      <c r="AD55" s="62"/>
      <c r="AE55" s="62"/>
      <c r="AF55" s="62"/>
      <c r="AG55" s="62"/>
      <c r="AH55" s="22"/>
      <c r="AI55" s="22"/>
      <c r="AJ55" s="22"/>
      <c r="AK55" s="59"/>
      <c r="AL55" s="22"/>
      <c r="AM55" s="22"/>
      <c r="AN55">
        <f t="shared" si="1"/>
        <v>0</v>
      </c>
    </row>
    <row r="56" spans="1:40" ht="27" thickBot="1">
      <c r="A56" s="22" t="s">
        <v>90</v>
      </c>
      <c r="B56" s="70" t="s">
        <v>114</v>
      </c>
      <c r="C56" s="36" t="s">
        <v>99</v>
      </c>
      <c r="D56" s="74">
        <f t="shared" si="5"/>
        <v>262</v>
      </c>
      <c r="E56" s="74">
        <v>87</v>
      </c>
      <c r="F56" s="74">
        <v>175</v>
      </c>
      <c r="G56" s="51">
        <f t="shared" si="0"/>
        <v>88</v>
      </c>
      <c r="H56" s="51">
        <v>87</v>
      </c>
      <c r="I56" s="51"/>
      <c r="J56" s="22"/>
      <c r="K56" s="59"/>
      <c r="L56" s="22"/>
      <c r="M56" s="22"/>
      <c r="N56" s="22"/>
      <c r="O56" s="22"/>
      <c r="P56" s="22"/>
      <c r="Q56" s="61"/>
      <c r="R56" s="62"/>
      <c r="S56" s="62"/>
      <c r="T56" s="22">
        <v>9</v>
      </c>
      <c r="U56" s="61"/>
      <c r="V56" s="62">
        <v>7</v>
      </c>
      <c r="W56" s="62">
        <v>5</v>
      </c>
      <c r="X56" s="62">
        <v>5</v>
      </c>
      <c r="Y56" s="63"/>
      <c r="Z56" s="62"/>
      <c r="AA56" s="62"/>
      <c r="AB56" s="62"/>
      <c r="AC56" s="59"/>
      <c r="AD56" s="62"/>
      <c r="AE56" s="62"/>
      <c r="AF56" s="62"/>
      <c r="AG56" s="62"/>
      <c r="AH56" s="22"/>
      <c r="AI56" s="22"/>
      <c r="AJ56" s="22"/>
      <c r="AK56" s="59"/>
      <c r="AL56" s="22"/>
      <c r="AM56" s="22"/>
      <c r="AN56">
        <f t="shared" si="1"/>
        <v>175</v>
      </c>
    </row>
    <row r="57" spans="1:40" ht="16.5" thickBot="1">
      <c r="A57" s="22" t="s">
        <v>91</v>
      </c>
      <c r="B57" s="22" t="s">
        <v>117</v>
      </c>
      <c r="C57" s="36" t="s">
        <v>152</v>
      </c>
      <c r="D57" s="74">
        <f t="shared" si="5"/>
        <v>48</v>
      </c>
      <c r="E57" s="51"/>
      <c r="F57" s="51">
        <v>48</v>
      </c>
      <c r="G57" s="51"/>
      <c r="H57" s="51"/>
      <c r="I57" s="51"/>
      <c r="J57" s="22"/>
      <c r="K57" s="59"/>
      <c r="L57" s="22"/>
      <c r="M57" s="22"/>
      <c r="N57" s="22"/>
      <c r="O57" s="22"/>
      <c r="P57" s="22"/>
      <c r="Q57" s="61"/>
      <c r="R57" s="62"/>
      <c r="S57" s="62"/>
      <c r="T57" s="22"/>
      <c r="U57" s="61"/>
      <c r="V57" s="62"/>
      <c r="W57" s="60">
        <v>6</v>
      </c>
      <c r="X57" s="62"/>
      <c r="Y57" s="62"/>
      <c r="Z57" s="62"/>
      <c r="AA57" s="62"/>
      <c r="AB57" s="62"/>
      <c r="AC57" s="59"/>
      <c r="AD57" s="62"/>
      <c r="AE57" s="62"/>
      <c r="AF57" s="62"/>
      <c r="AG57" s="22"/>
      <c r="AH57" s="22"/>
      <c r="AI57" s="22"/>
      <c r="AJ57" s="22"/>
      <c r="AK57" s="59"/>
      <c r="AL57" s="22"/>
      <c r="AM57" s="22"/>
      <c r="AN57">
        <f t="shared" si="1"/>
        <v>48</v>
      </c>
    </row>
    <row r="58" spans="1:40" ht="16.5" thickBot="1">
      <c r="A58" s="22" t="s">
        <v>92</v>
      </c>
      <c r="B58" s="22" t="s">
        <v>118</v>
      </c>
      <c r="C58" s="36" t="s">
        <v>126</v>
      </c>
      <c r="D58" s="74">
        <f t="shared" si="5"/>
        <v>72</v>
      </c>
      <c r="E58" s="51"/>
      <c r="F58" s="51">
        <v>72</v>
      </c>
      <c r="G58" s="51"/>
      <c r="H58" s="51"/>
      <c r="I58" s="51"/>
      <c r="J58" s="22"/>
      <c r="K58" s="59"/>
      <c r="L58" s="22"/>
      <c r="M58" s="22"/>
      <c r="N58" s="22"/>
      <c r="O58" s="22"/>
      <c r="P58" s="22"/>
      <c r="Q58" s="61"/>
      <c r="R58" s="62"/>
      <c r="S58" s="62"/>
      <c r="T58" s="22"/>
      <c r="U58" s="61"/>
      <c r="V58" s="62"/>
      <c r="W58" s="62"/>
      <c r="X58" s="62"/>
      <c r="Y58" s="62"/>
      <c r="Z58" s="62"/>
      <c r="AA58" s="62"/>
      <c r="AB58" s="62">
        <v>36</v>
      </c>
      <c r="AC58" s="59"/>
      <c r="AD58" s="62"/>
      <c r="AE58" s="62"/>
      <c r="AF58" s="62"/>
      <c r="AG58" s="22"/>
      <c r="AH58" s="22"/>
      <c r="AI58" s="22"/>
      <c r="AJ58" s="22"/>
      <c r="AK58" s="59"/>
      <c r="AL58" s="22"/>
      <c r="AM58" s="22"/>
      <c r="AN58">
        <f t="shared" si="1"/>
        <v>72</v>
      </c>
    </row>
    <row r="59" spans="1:40" ht="27" thickBot="1">
      <c r="A59" s="48" t="s">
        <v>136</v>
      </c>
      <c r="B59" s="80" t="s">
        <v>115</v>
      </c>
      <c r="C59" s="39" t="s">
        <v>155</v>
      </c>
      <c r="D59" s="77">
        <f t="shared" si="5"/>
        <v>468</v>
      </c>
      <c r="E59" s="77">
        <v>104</v>
      </c>
      <c r="F59" s="77">
        <f>F60+F61+F62</f>
        <v>364</v>
      </c>
      <c r="G59" s="77">
        <f t="shared" si="0"/>
        <v>260</v>
      </c>
      <c r="H59" s="77">
        <v>104</v>
      </c>
      <c r="I59" s="55"/>
      <c r="J59" s="22"/>
      <c r="K59" s="59"/>
      <c r="L59" s="22"/>
      <c r="M59" s="22"/>
      <c r="N59" s="22"/>
      <c r="O59" s="22"/>
      <c r="P59" s="22"/>
      <c r="Q59" s="61"/>
      <c r="R59" s="62"/>
      <c r="S59" s="62"/>
      <c r="T59" s="22"/>
      <c r="U59" s="61"/>
      <c r="V59" s="62"/>
      <c r="W59" s="62"/>
      <c r="X59" s="62"/>
      <c r="Y59" s="62"/>
      <c r="Z59" s="62"/>
      <c r="AA59" s="62"/>
      <c r="AB59" s="62"/>
      <c r="AC59" s="59"/>
      <c r="AD59" s="62"/>
      <c r="AE59" s="62"/>
      <c r="AF59" s="62"/>
      <c r="AG59" s="62"/>
      <c r="AH59" s="81"/>
      <c r="AI59" s="90"/>
      <c r="AJ59" s="90"/>
      <c r="AK59" s="59"/>
      <c r="AL59" s="22"/>
      <c r="AM59" s="22"/>
      <c r="AN59">
        <f t="shared" si="1"/>
        <v>0</v>
      </c>
    </row>
    <row r="60" spans="1:40" ht="27" thickBot="1">
      <c r="A60" s="22" t="s">
        <v>137</v>
      </c>
      <c r="B60" s="82" t="s">
        <v>116</v>
      </c>
      <c r="C60" s="36" t="s">
        <v>99</v>
      </c>
      <c r="D60" s="74">
        <f t="shared" si="5"/>
        <v>312</v>
      </c>
      <c r="E60" s="74">
        <v>104</v>
      </c>
      <c r="F60" s="74">
        <v>208</v>
      </c>
      <c r="G60" s="51">
        <f t="shared" si="0"/>
        <v>104</v>
      </c>
      <c r="H60" s="51">
        <v>104</v>
      </c>
      <c r="I60" s="51"/>
      <c r="J60" s="22"/>
      <c r="K60" s="59"/>
      <c r="L60" s="22"/>
      <c r="M60" s="22"/>
      <c r="N60" s="22"/>
      <c r="O60" s="22"/>
      <c r="P60" s="22"/>
      <c r="Q60" s="61"/>
      <c r="R60" s="62"/>
      <c r="S60" s="62"/>
      <c r="T60" s="22"/>
      <c r="U60" s="61"/>
      <c r="V60" s="62">
        <v>4</v>
      </c>
      <c r="W60" s="62">
        <v>2</v>
      </c>
      <c r="X60" s="62">
        <v>4</v>
      </c>
      <c r="Y60" s="62"/>
      <c r="Z60" s="62"/>
      <c r="AA60" s="62"/>
      <c r="AB60" s="62"/>
      <c r="AC60" s="59"/>
      <c r="AD60" s="62">
        <v>17</v>
      </c>
      <c r="AE60" s="62">
        <v>15</v>
      </c>
      <c r="AF60" s="62">
        <v>11</v>
      </c>
      <c r="AG60" s="90"/>
      <c r="AH60" s="62"/>
      <c r="AI60" s="62"/>
      <c r="AJ60" s="62"/>
      <c r="AK60" s="59"/>
      <c r="AL60" s="63"/>
      <c r="AM60" s="22"/>
      <c r="AN60">
        <f t="shared" si="1"/>
        <v>208</v>
      </c>
    </row>
    <row r="61" spans="1:40" ht="16.5" thickBot="1">
      <c r="A61" s="22" t="s">
        <v>138</v>
      </c>
      <c r="B61" s="22" t="s">
        <v>117</v>
      </c>
      <c r="C61" s="36" t="s">
        <v>100</v>
      </c>
      <c r="D61" s="74">
        <f t="shared" si="5"/>
        <v>84</v>
      </c>
      <c r="E61" s="51"/>
      <c r="F61" s="51">
        <v>84</v>
      </c>
      <c r="G61" s="51"/>
      <c r="H61" s="51"/>
      <c r="I61" s="51"/>
      <c r="J61" s="22"/>
      <c r="K61" s="59"/>
      <c r="L61" s="22"/>
      <c r="M61" s="22"/>
      <c r="N61" s="22"/>
      <c r="O61" s="22"/>
      <c r="P61" s="22"/>
      <c r="Q61" s="61"/>
      <c r="R61" s="62"/>
      <c r="S61" s="62"/>
      <c r="T61" s="22"/>
      <c r="U61" s="61"/>
      <c r="V61" s="62"/>
      <c r="W61" s="62"/>
      <c r="X61" s="62">
        <v>12</v>
      </c>
      <c r="Y61" s="62"/>
      <c r="Z61" s="62"/>
      <c r="AA61" s="62"/>
      <c r="AB61" s="62"/>
      <c r="AC61" s="59"/>
      <c r="AD61" s="62">
        <v>6</v>
      </c>
      <c r="AE61" s="62">
        <v>12</v>
      </c>
      <c r="AF61" s="60">
        <v>6</v>
      </c>
      <c r="AG61" s="90"/>
      <c r="AH61" s="62"/>
      <c r="AI61" s="62"/>
      <c r="AJ61" s="62"/>
      <c r="AK61" s="59"/>
      <c r="AL61" s="22"/>
      <c r="AM61" s="22"/>
      <c r="AN61">
        <f t="shared" si="1"/>
        <v>84</v>
      </c>
    </row>
    <row r="62" spans="1:40" ht="16.5" thickBot="1">
      <c r="A62" s="22" t="s">
        <v>139</v>
      </c>
      <c r="B62" s="22" t="s">
        <v>118</v>
      </c>
      <c r="C62" s="36" t="s">
        <v>35</v>
      </c>
      <c r="D62" s="74">
        <f t="shared" si="5"/>
        <v>72</v>
      </c>
      <c r="E62" s="51"/>
      <c r="F62" s="51">
        <v>72</v>
      </c>
      <c r="G62" s="51"/>
      <c r="H62" s="51"/>
      <c r="I62" s="51"/>
      <c r="J62" s="22"/>
      <c r="K62" s="59"/>
      <c r="L62" s="22"/>
      <c r="M62" s="22"/>
      <c r="N62" s="22"/>
      <c r="O62" s="22"/>
      <c r="P62" s="22"/>
      <c r="Q62" s="61"/>
      <c r="R62" s="62"/>
      <c r="S62" s="62"/>
      <c r="T62" s="22"/>
      <c r="U62" s="61"/>
      <c r="V62" s="62"/>
      <c r="W62" s="62"/>
      <c r="X62" s="62"/>
      <c r="Y62" s="62"/>
      <c r="Z62" s="62"/>
      <c r="AA62" s="62"/>
      <c r="AB62" s="62"/>
      <c r="AC62" s="59"/>
      <c r="AD62" s="62"/>
      <c r="AE62" s="62"/>
      <c r="AF62" s="62"/>
      <c r="AG62" s="62"/>
      <c r="AH62" s="96">
        <v>36</v>
      </c>
      <c r="AI62" s="90"/>
      <c r="AJ62" s="90"/>
      <c r="AK62" s="59"/>
      <c r="AL62" s="22"/>
      <c r="AM62" s="22"/>
      <c r="AN62">
        <f t="shared" si="1"/>
        <v>72</v>
      </c>
    </row>
    <row r="63" spans="1:40" ht="45" customHeight="1" thickBot="1">
      <c r="A63" s="48" t="s">
        <v>142</v>
      </c>
      <c r="B63" s="48" t="s">
        <v>140</v>
      </c>
      <c r="C63" s="93" t="s">
        <v>156</v>
      </c>
      <c r="D63" s="77">
        <f>E63+F63</f>
        <v>105</v>
      </c>
      <c r="E63" s="77">
        <v>17</v>
      </c>
      <c r="F63" s="77">
        <f>F64+F65+F66</f>
        <v>88</v>
      </c>
      <c r="G63" s="77">
        <v>17</v>
      </c>
      <c r="H63" s="77">
        <v>17</v>
      </c>
      <c r="I63" s="51"/>
      <c r="J63" s="22"/>
      <c r="K63" s="59"/>
      <c r="L63" s="22"/>
      <c r="M63" s="22"/>
      <c r="N63" s="22"/>
      <c r="O63" s="22"/>
      <c r="P63" s="22"/>
      <c r="Q63" s="61"/>
      <c r="R63" s="62"/>
      <c r="S63" s="62"/>
      <c r="T63" s="22"/>
      <c r="U63" s="61"/>
      <c r="V63" s="62"/>
      <c r="W63" s="62"/>
      <c r="X63" s="62"/>
      <c r="Y63" s="62"/>
      <c r="Z63" s="62"/>
      <c r="AA63" s="62"/>
      <c r="AB63" s="62"/>
      <c r="AC63" s="59"/>
      <c r="AD63" s="62"/>
      <c r="AE63" s="62"/>
      <c r="AF63" s="62"/>
      <c r="AG63" s="62"/>
      <c r="AH63" s="90"/>
      <c r="AI63" s="81"/>
      <c r="AJ63" s="90"/>
      <c r="AK63" s="59"/>
      <c r="AL63" s="22"/>
      <c r="AM63" s="22"/>
      <c r="AN63">
        <f t="shared" si="1"/>
        <v>0</v>
      </c>
    </row>
    <row r="64" spans="1:40" ht="41.25" customHeight="1" thickBot="1">
      <c r="A64" s="22" t="s">
        <v>143</v>
      </c>
      <c r="B64" s="22" t="s">
        <v>141</v>
      </c>
      <c r="C64" s="36" t="s">
        <v>100</v>
      </c>
      <c r="D64" s="74">
        <f t="shared" si="5"/>
        <v>51</v>
      </c>
      <c r="E64" s="74">
        <v>17</v>
      </c>
      <c r="F64" s="74">
        <v>34</v>
      </c>
      <c r="G64" s="74">
        <f t="shared" si="0"/>
        <v>17</v>
      </c>
      <c r="H64" s="74">
        <v>17</v>
      </c>
      <c r="I64" s="51"/>
      <c r="J64" s="22"/>
      <c r="K64" s="59"/>
      <c r="L64" s="22"/>
      <c r="M64" s="22"/>
      <c r="N64" s="22"/>
      <c r="O64" s="22"/>
      <c r="P64" s="22"/>
      <c r="Q64" s="61"/>
      <c r="R64" s="62"/>
      <c r="S64" s="62"/>
      <c r="T64" s="22"/>
      <c r="U64" s="61"/>
      <c r="V64" s="62"/>
      <c r="W64" s="62"/>
      <c r="X64" s="62"/>
      <c r="Y64" s="62"/>
      <c r="Z64" s="62"/>
      <c r="AA64" s="62"/>
      <c r="AB64" s="62"/>
      <c r="AC64" s="59"/>
      <c r="AD64" s="62"/>
      <c r="AE64" s="62"/>
      <c r="AF64" s="62">
        <v>13</v>
      </c>
      <c r="AG64" s="60">
        <v>7</v>
      </c>
      <c r="AH64" s="90"/>
      <c r="AI64" s="90"/>
      <c r="AJ64" s="90"/>
      <c r="AK64" s="59"/>
      <c r="AL64" s="22"/>
      <c r="AM64" s="22"/>
      <c r="AN64">
        <f t="shared" si="1"/>
        <v>34</v>
      </c>
    </row>
    <row r="65" spans="1:40" ht="16.5" thickBot="1">
      <c r="A65" s="22" t="s">
        <v>144</v>
      </c>
      <c r="B65" s="22" t="s">
        <v>117</v>
      </c>
      <c r="C65" s="36" t="s">
        <v>35</v>
      </c>
      <c r="D65" s="74">
        <f t="shared" si="5"/>
        <v>18</v>
      </c>
      <c r="E65" s="51"/>
      <c r="F65" s="51">
        <v>18</v>
      </c>
      <c r="G65" s="51"/>
      <c r="H65" s="51"/>
      <c r="I65" s="51"/>
      <c r="J65" s="22"/>
      <c r="K65" s="59"/>
      <c r="L65" s="22"/>
      <c r="M65" s="22"/>
      <c r="N65" s="22"/>
      <c r="O65" s="22"/>
      <c r="P65" s="22"/>
      <c r="Q65" s="61"/>
      <c r="R65" s="62"/>
      <c r="S65" s="62"/>
      <c r="T65" s="22"/>
      <c r="U65" s="61"/>
      <c r="V65" s="62"/>
      <c r="W65" s="62"/>
      <c r="X65" s="62"/>
      <c r="Y65" s="62"/>
      <c r="Z65" s="62"/>
      <c r="AA65" s="62"/>
      <c r="AB65" s="62"/>
      <c r="AC65" s="59"/>
      <c r="AD65" s="62"/>
      <c r="AE65" s="62"/>
      <c r="AF65" s="62"/>
      <c r="AG65" s="96">
        <v>6</v>
      </c>
      <c r="AH65" s="90"/>
      <c r="AI65" s="90"/>
      <c r="AJ65" s="90"/>
      <c r="AK65" s="59"/>
      <c r="AL65" s="22"/>
      <c r="AM65" s="22"/>
      <c r="AN65">
        <f t="shared" si="1"/>
        <v>18</v>
      </c>
    </row>
    <row r="66" spans="1:40" ht="16.5" thickBot="1">
      <c r="A66" s="22" t="s">
        <v>145</v>
      </c>
      <c r="B66" s="22" t="s">
        <v>118</v>
      </c>
      <c r="C66" s="36" t="s">
        <v>35</v>
      </c>
      <c r="D66" s="74">
        <f t="shared" si="5"/>
        <v>36</v>
      </c>
      <c r="E66" s="51"/>
      <c r="F66" s="51">
        <v>36</v>
      </c>
      <c r="G66" s="51"/>
      <c r="H66" s="51"/>
      <c r="I66" s="51"/>
      <c r="J66" s="22"/>
      <c r="K66" s="59"/>
      <c r="L66" s="22"/>
      <c r="M66" s="22"/>
      <c r="N66" s="22"/>
      <c r="O66" s="22"/>
      <c r="P66" s="22"/>
      <c r="Q66" s="61"/>
      <c r="R66" s="62"/>
      <c r="S66" s="62"/>
      <c r="T66" s="22"/>
      <c r="U66" s="61"/>
      <c r="V66" s="62"/>
      <c r="W66" s="62"/>
      <c r="X66" s="62"/>
      <c r="Y66" s="62"/>
      <c r="Z66" s="62"/>
      <c r="AA66" s="62"/>
      <c r="AB66" s="62"/>
      <c r="AC66" s="59"/>
      <c r="AD66" s="62"/>
      <c r="AE66" s="62"/>
      <c r="AF66" s="62"/>
      <c r="AG66" s="62"/>
      <c r="AH66" s="90"/>
      <c r="AI66" s="96">
        <v>36</v>
      </c>
      <c r="AJ66" s="90"/>
      <c r="AK66" s="59"/>
      <c r="AL66" s="22"/>
      <c r="AM66" s="22"/>
      <c r="AN66">
        <f t="shared" si="1"/>
        <v>36</v>
      </c>
    </row>
    <row r="67" spans="1:40" ht="27" thickBot="1">
      <c r="A67" s="48" t="s">
        <v>146</v>
      </c>
      <c r="B67" s="48" t="s">
        <v>147</v>
      </c>
      <c r="C67" s="93" t="s">
        <v>131</v>
      </c>
      <c r="D67" s="77">
        <f>E67+F67</f>
        <v>99</v>
      </c>
      <c r="E67" s="77">
        <v>15</v>
      </c>
      <c r="F67" s="77">
        <f>F68+F69+F70</f>
        <v>84</v>
      </c>
      <c r="G67" s="77">
        <v>15</v>
      </c>
      <c r="H67" s="77">
        <v>15</v>
      </c>
      <c r="I67" s="51"/>
      <c r="J67" s="22"/>
      <c r="K67" s="59"/>
      <c r="L67" s="22"/>
      <c r="M67" s="22"/>
      <c r="N67" s="22"/>
      <c r="O67" s="22"/>
      <c r="P67" s="22"/>
      <c r="Q67" s="61"/>
      <c r="R67" s="62"/>
      <c r="S67" s="62"/>
      <c r="T67" s="22"/>
      <c r="U67" s="61"/>
      <c r="V67" s="62"/>
      <c r="W67" s="62"/>
      <c r="X67" s="62"/>
      <c r="Y67" s="62"/>
      <c r="Z67" s="62"/>
      <c r="AA67" s="62"/>
      <c r="AB67" s="62"/>
      <c r="AC67" s="59"/>
      <c r="AD67" s="62"/>
      <c r="AE67" s="62"/>
      <c r="AF67" s="62"/>
      <c r="AG67" s="62"/>
      <c r="AH67" s="90"/>
      <c r="AI67" s="90"/>
      <c r="AJ67" s="81"/>
      <c r="AK67" s="59"/>
      <c r="AL67" s="22"/>
      <c r="AM67" s="22"/>
      <c r="AN67">
        <f t="shared" si="1"/>
        <v>0</v>
      </c>
    </row>
    <row r="68" spans="1:40" ht="27" thickBot="1">
      <c r="A68" s="22" t="s">
        <v>148</v>
      </c>
      <c r="B68" s="22" t="s">
        <v>149</v>
      </c>
      <c r="C68" s="36" t="s">
        <v>100</v>
      </c>
      <c r="D68" s="74">
        <f t="shared" si="5"/>
        <v>45</v>
      </c>
      <c r="E68" s="51">
        <v>15</v>
      </c>
      <c r="F68" s="51">
        <v>30</v>
      </c>
      <c r="G68" s="51">
        <f t="shared" si="0"/>
        <v>15</v>
      </c>
      <c r="H68" s="51">
        <v>15</v>
      </c>
      <c r="I68" s="51"/>
      <c r="J68" s="22"/>
      <c r="K68" s="59"/>
      <c r="L68" s="22"/>
      <c r="M68" s="22"/>
      <c r="N68" s="22"/>
      <c r="O68" s="22"/>
      <c r="P68" s="22"/>
      <c r="Q68" s="61"/>
      <c r="R68" s="62"/>
      <c r="S68" s="62"/>
      <c r="T68" s="22"/>
      <c r="U68" s="61"/>
      <c r="V68" s="62"/>
      <c r="W68" s="62"/>
      <c r="X68" s="62"/>
      <c r="Y68" s="62"/>
      <c r="Z68" s="62"/>
      <c r="AA68" s="62"/>
      <c r="AB68" s="62"/>
      <c r="AC68" s="59"/>
      <c r="AD68" s="62"/>
      <c r="AE68" s="62"/>
      <c r="AF68" s="62"/>
      <c r="AG68" s="60">
        <v>10</v>
      </c>
      <c r="AH68" s="90"/>
      <c r="AI68" s="90"/>
      <c r="AJ68" s="90"/>
      <c r="AK68" s="59"/>
      <c r="AL68" s="22"/>
      <c r="AM68" s="22"/>
      <c r="AN68">
        <f t="shared" si="1"/>
        <v>30</v>
      </c>
    </row>
    <row r="69" spans="1:40" ht="16.5" thickBot="1">
      <c r="A69" s="22" t="s">
        <v>150</v>
      </c>
      <c r="B69" s="22" t="s">
        <v>117</v>
      </c>
      <c r="C69" s="36" t="s">
        <v>100</v>
      </c>
      <c r="D69" s="74">
        <f t="shared" si="5"/>
        <v>18</v>
      </c>
      <c r="E69" s="51"/>
      <c r="F69" s="51">
        <v>18</v>
      </c>
      <c r="G69" s="51"/>
      <c r="H69" s="51"/>
      <c r="I69" s="51"/>
      <c r="J69" s="22"/>
      <c r="K69" s="59"/>
      <c r="L69" s="22"/>
      <c r="M69" s="22"/>
      <c r="N69" s="22"/>
      <c r="O69" s="22"/>
      <c r="P69" s="22"/>
      <c r="Q69" s="61"/>
      <c r="R69" s="62"/>
      <c r="S69" s="62"/>
      <c r="T69" s="22"/>
      <c r="U69" s="61"/>
      <c r="V69" s="62"/>
      <c r="W69" s="62"/>
      <c r="X69" s="62"/>
      <c r="Y69" s="62"/>
      <c r="Z69" s="62"/>
      <c r="AA69" s="62"/>
      <c r="AB69" s="62"/>
      <c r="AC69" s="59"/>
      <c r="AD69" s="62"/>
      <c r="AE69" s="62"/>
      <c r="AF69" s="62"/>
      <c r="AG69" s="60">
        <v>6</v>
      </c>
      <c r="AH69" s="90"/>
      <c r="AI69" s="90"/>
      <c r="AJ69" s="90"/>
      <c r="AK69" s="59"/>
      <c r="AL69" s="22"/>
      <c r="AM69" s="22"/>
      <c r="AN69">
        <f t="shared" si="1"/>
        <v>18</v>
      </c>
    </row>
    <row r="70" spans="1:40" ht="16.5" thickBot="1">
      <c r="A70" s="22" t="s">
        <v>151</v>
      </c>
      <c r="B70" s="22" t="s">
        <v>118</v>
      </c>
      <c r="C70" s="36" t="s">
        <v>35</v>
      </c>
      <c r="D70" s="74">
        <f t="shared" si="5"/>
        <v>36</v>
      </c>
      <c r="E70" s="51"/>
      <c r="F70" s="51">
        <v>36</v>
      </c>
      <c r="G70" s="51"/>
      <c r="H70" s="51"/>
      <c r="I70" s="51"/>
      <c r="J70" s="22"/>
      <c r="K70" s="59"/>
      <c r="L70" s="22"/>
      <c r="M70" s="22"/>
      <c r="N70" s="22"/>
      <c r="O70" s="22"/>
      <c r="P70" s="22"/>
      <c r="Q70" s="61"/>
      <c r="R70" s="62"/>
      <c r="S70" s="62"/>
      <c r="T70" s="22"/>
      <c r="U70" s="61"/>
      <c r="V70" s="62"/>
      <c r="W70" s="62"/>
      <c r="X70" s="62"/>
      <c r="Y70" s="62"/>
      <c r="Z70" s="62"/>
      <c r="AA70" s="62"/>
      <c r="AB70" s="62"/>
      <c r="AC70" s="59"/>
      <c r="AD70" s="62"/>
      <c r="AE70" s="62"/>
      <c r="AF70" s="62"/>
      <c r="AG70" s="62"/>
      <c r="AH70" s="90"/>
      <c r="AI70" s="90"/>
      <c r="AJ70" s="96">
        <v>36</v>
      </c>
      <c r="AK70" s="59"/>
      <c r="AL70" s="22"/>
      <c r="AM70" s="22"/>
      <c r="AN70">
        <f t="shared" si="1"/>
        <v>36</v>
      </c>
    </row>
    <row r="71" spans="1:41" ht="16.5" thickBot="1">
      <c r="A71" s="48" t="s">
        <v>39</v>
      </c>
      <c r="B71" s="48" t="s">
        <v>40</v>
      </c>
      <c r="C71" s="36" t="s">
        <v>130</v>
      </c>
      <c r="D71" s="74">
        <f t="shared" si="5"/>
        <v>80</v>
      </c>
      <c r="E71" s="55">
        <v>40</v>
      </c>
      <c r="F71" s="55">
        <v>40</v>
      </c>
      <c r="G71" s="51">
        <f t="shared" si="0"/>
        <v>0</v>
      </c>
      <c r="H71" s="55">
        <v>40</v>
      </c>
      <c r="I71" s="55"/>
      <c r="J71" s="22"/>
      <c r="K71" s="59"/>
      <c r="L71" s="22"/>
      <c r="M71" s="22"/>
      <c r="N71" s="22"/>
      <c r="O71" s="22"/>
      <c r="P71" s="22"/>
      <c r="Q71" s="61"/>
      <c r="R71" s="62"/>
      <c r="S71" s="62"/>
      <c r="T71" s="22"/>
      <c r="U71" s="61"/>
      <c r="V71" s="62">
        <v>2</v>
      </c>
      <c r="W71" s="64">
        <v>1</v>
      </c>
      <c r="X71" s="62"/>
      <c r="Y71" s="62"/>
      <c r="Z71" s="62"/>
      <c r="AA71" s="62"/>
      <c r="AB71" s="62"/>
      <c r="AC71" s="59"/>
      <c r="AD71" s="62">
        <v>2</v>
      </c>
      <c r="AE71" s="60">
        <v>2</v>
      </c>
      <c r="AF71" s="62"/>
      <c r="AG71" s="90"/>
      <c r="AH71" s="62"/>
      <c r="AI71" s="62"/>
      <c r="AJ71" s="62"/>
      <c r="AK71" s="59"/>
      <c r="AL71" s="22"/>
      <c r="AM71" s="22"/>
      <c r="AN71">
        <f t="shared" si="1"/>
        <v>40</v>
      </c>
      <c r="AO71" s="16"/>
    </row>
    <row r="72" spans="1:41" ht="16.5" thickBot="1">
      <c r="A72" s="48"/>
      <c r="B72" s="48"/>
      <c r="C72" s="67"/>
      <c r="D72" s="101">
        <f>D33+D71</f>
        <v>1839</v>
      </c>
      <c r="E72" s="101">
        <f>E33+E71</f>
        <v>398</v>
      </c>
      <c r="F72" s="101">
        <f>F33+F71</f>
        <v>1441</v>
      </c>
      <c r="G72" s="101">
        <f>G33+G71</f>
        <v>689</v>
      </c>
      <c r="H72" s="101">
        <f>H33+H71</f>
        <v>398</v>
      </c>
      <c r="I72" s="68">
        <f>SUM(I48:I71)</f>
        <v>5</v>
      </c>
      <c r="J72" s="66">
        <f>SUM(J47:J71)</f>
        <v>11</v>
      </c>
      <c r="K72" s="66"/>
      <c r="L72" s="66">
        <f>SUM(L47:L71)</f>
        <v>13</v>
      </c>
      <c r="M72" s="66">
        <f>SUM(M33:M71)</f>
        <v>7</v>
      </c>
      <c r="N72" s="66">
        <f>SUM(N47:N71)</f>
        <v>6</v>
      </c>
      <c r="O72" s="66">
        <f>SUM(O47:O71)</f>
        <v>12</v>
      </c>
      <c r="P72" s="66"/>
      <c r="Q72" s="61"/>
      <c r="R72" s="66">
        <f>SUM(R33:R71)</f>
        <v>6</v>
      </c>
      <c r="S72" s="66">
        <f>SUM(S33:S71)</f>
        <v>10</v>
      </c>
      <c r="T72" s="66">
        <f>SUM(T33:T71)</f>
        <v>9</v>
      </c>
      <c r="U72" s="61"/>
      <c r="V72" s="66">
        <f>SUM(V47:V71)</f>
        <v>13</v>
      </c>
      <c r="W72" s="66">
        <f aca="true" t="shared" si="6" ref="W72:AB72">SUM(W47:W71)</f>
        <v>14</v>
      </c>
      <c r="X72" s="66">
        <f t="shared" si="6"/>
        <v>21</v>
      </c>
      <c r="Y72" s="66">
        <f t="shared" si="6"/>
        <v>0</v>
      </c>
      <c r="Z72" s="66">
        <f t="shared" si="6"/>
        <v>36</v>
      </c>
      <c r="AA72" s="66">
        <f t="shared" si="6"/>
        <v>36</v>
      </c>
      <c r="AB72" s="66">
        <f t="shared" si="6"/>
        <v>36</v>
      </c>
      <c r="AC72" s="66"/>
      <c r="AD72" s="66">
        <f>SUM(AD47:AD71)</f>
        <v>25</v>
      </c>
      <c r="AE72" s="66">
        <f aca="true" t="shared" si="7" ref="AE72:AJ72">SUM(AE47:AE71)</f>
        <v>29</v>
      </c>
      <c r="AF72" s="66">
        <f t="shared" si="7"/>
        <v>30</v>
      </c>
      <c r="AG72" s="66">
        <f t="shared" si="7"/>
        <v>29</v>
      </c>
      <c r="AH72" s="66">
        <f t="shared" si="7"/>
        <v>36</v>
      </c>
      <c r="AI72" s="66">
        <f t="shared" si="7"/>
        <v>36</v>
      </c>
      <c r="AJ72" s="66">
        <f t="shared" si="7"/>
        <v>36</v>
      </c>
      <c r="AK72" s="66"/>
      <c r="AL72" s="66"/>
      <c r="AM72" s="66"/>
      <c r="AN72">
        <f t="shared" si="1"/>
        <v>1441</v>
      </c>
      <c r="AO72" s="16"/>
    </row>
    <row r="73" spans="1:41" ht="18" thickBot="1">
      <c r="A73" s="228" t="s">
        <v>41</v>
      </c>
      <c r="B73" s="228"/>
      <c r="C73" s="102" t="s">
        <v>166</v>
      </c>
      <c r="D73" s="103">
        <f>D9+D23+D32</f>
        <v>4836</v>
      </c>
      <c r="E73" s="103">
        <f>E9+E23+E32</f>
        <v>1380</v>
      </c>
      <c r="F73" s="103">
        <f>F9+F23+F32</f>
        <v>3456</v>
      </c>
      <c r="G73" s="103">
        <f>G9+G23+G32</f>
        <v>1798</v>
      </c>
      <c r="H73" s="103">
        <f>H9+H23+H32</f>
        <v>1304</v>
      </c>
      <c r="I73" s="84">
        <f>I22+I30+I72</f>
        <v>36</v>
      </c>
      <c r="J73" s="84">
        <f aca="true" t="shared" si="8" ref="J73:AM73">J22+J30+J72</f>
        <v>36</v>
      </c>
      <c r="K73" s="84">
        <f t="shared" si="8"/>
        <v>0</v>
      </c>
      <c r="L73" s="84">
        <f t="shared" si="8"/>
        <v>36</v>
      </c>
      <c r="M73" s="84">
        <f t="shared" si="8"/>
        <v>36</v>
      </c>
      <c r="N73" s="84">
        <f t="shared" si="8"/>
        <v>36</v>
      </c>
      <c r="O73" s="84">
        <f t="shared" si="8"/>
        <v>36</v>
      </c>
      <c r="P73" s="84">
        <f t="shared" si="8"/>
        <v>0</v>
      </c>
      <c r="Q73" s="57">
        <f t="shared" si="8"/>
        <v>0</v>
      </c>
      <c r="R73" s="84">
        <f t="shared" si="8"/>
        <v>36</v>
      </c>
      <c r="S73" s="84">
        <f t="shared" si="8"/>
        <v>36</v>
      </c>
      <c r="T73" s="84">
        <f t="shared" si="8"/>
        <v>36</v>
      </c>
      <c r="U73" s="57">
        <f t="shared" si="8"/>
        <v>0</v>
      </c>
      <c r="V73" s="84">
        <f t="shared" si="8"/>
        <v>36</v>
      </c>
      <c r="W73" s="84">
        <f aca="true" t="shared" si="9" ref="W73:AB73">W22+W30+W72</f>
        <v>36</v>
      </c>
      <c r="X73" s="84">
        <f t="shared" si="9"/>
        <v>36</v>
      </c>
      <c r="Y73" s="84">
        <f t="shared" si="9"/>
        <v>0</v>
      </c>
      <c r="Z73" s="84">
        <f t="shared" si="9"/>
        <v>36</v>
      </c>
      <c r="AA73" s="84">
        <f t="shared" si="9"/>
        <v>36</v>
      </c>
      <c r="AB73" s="84">
        <f t="shared" si="9"/>
        <v>36</v>
      </c>
      <c r="AC73" s="84">
        <f t="shared" si="8"/>
        <v>0</v>
      </c>
      <c r="AD73" s="84">
        <f t="shared" si="8"/>
        <v>36</v>
      </c>
      <c r="AE73" s="84">
        <f aca="true" t="shared" si="10" ref="AE73:AK73">AE22+AE30+AE72</f>
        <v>36</v>
      </c>
      <c r="AF73" s="84">
        <f t="shared" si="10"/>
        <v>36</v>
      </c>
      <c r="AG73" s="84">
        <f t="shared" si="10"/>
        <v>36</v>
      </c>
      <c r="AH73" s="84">
        <f t="shared" si="10"/>
        <v>36</v>
      </c>
      <c r="AI73" s="84">
        <f t="shared" si="10"/>
        <v>36</v>
      </c>
      <c r="AJ73" s="84">
        <f t="shared" si="10"/>
        <v>36</v>
      </c>
      <c r="AK73" s="84">
        <f t="shared" si="10"/>
        <v>0</v>
      </c>
      <c r="AL73" s="84">
        <f t="shared" si="8"/>
        <v>0</v>
      </c>
      <c r="AM73" s="84">
        <f t="shared" si="8"/>
        <v>0</v>
      </c>
      <c r="AN73">
        <f t="shared" si="1"/>
        <v>3456</v>
      </c>
      <c r="AO73" s="29"/>
    </row>
    <row r="74" spans="1:39" ht="27" thickBot="1">
      <c r="A74" s="48" t="s">
        <v>42</v>
      </c>
      <c r="B74" s="48" t="s">
        <v>43</v>
      </c>
      <c r="C74" s="55"/>
      <c r="D74" s="55"/>
      <c r="E74" s="55"/>
      <c r="F74" s="55"/>
      <c r="G74" s="55"/>
      <c r="H74" s="55"/>
      <c r="I74" s="55"/>
      <c r="J74" s="55"/>
      <c r="K74" s="56"/>
      <c r="L74" s="55"/>
      <c r="M74" s="55"/>
      <c r="N74" s="55"/>
      <c r="O74" s="55"/>
      <c r="P74" s="55"/>
      <c r="Q74" s="57"/>
      <c r="R74" s="58"/>
      <c r="S74" s="58"/>
      <c r="T74" s="55"/>
      <c r="U74" s="57"/>
      <c r="V74" s="58"/>
      <c r="W74" s="58"/>
      <c r="X74" s="58"/>
      <c r="Y74" s="58"/>
      <c r="Z74" s="58"/>
      <c r="AA74" s="58"/>
      <c r="AB74" s="58"/>
      <c r="AC74" s="56"/>
      <c r="AD74" s="58"/>
      <c r="AE74" s="58"/>
      <c r="AF74" s="58"/>
      <c r="AG74" s="55"/>
      <c r="AH74" s="55"/>
      <c r="AI74" s="55"/>
      <c r="AJ74" s="55"/>
      <c r="AK74" s="56"/>
      <c r="AL74" s="55"/>
      <c r="AM74" s="55"/>
    </row>
    <row r="75" spans="1:43" ht="32.25" customHeight="1" thickBot="1">
      <c r="A75" s="179" t="s">
        <v>132</v>
      </c>
      <c r="B75" s="179"/>
      <c r="C75" s="179"/>
      <c r="D75" s="179"/>
      <c r="E75" s="179"/>
      <c r="F75" s="210" t="s">
        <v>41</v>
      </c>
      <c r="G75" s="181" t="s">
        <v>45</v>
      </c>
      <c r="H75" s="181"/>
      <c r="I75" s="22"/>
      <c r="J75" s="222"/>
      <c r="K75" s="56"/>
      <c r="L75" s="55"/>
      <c r="M75" s="55"/>
      <c r="N75" s="55"/>
      <c r="O75" s="55"/>
      <c r="P75" s="55"/>
      <c r="Q75" s="57"/>
      <c r="R75" s="58"/>
      <c r="S75" s="58"/>
      <c r="T75" s="223"/>
      <c r="U75" s="57"/>
      <c r="V75" s="58"/>
      <c r="W75" s="58"/>
      <c r="X75" s="58"/>
      <c r="Y75" s="58"/>
      <c r="Z75" s="58"/>
      <c r="AA75" s="58"/>
      <c r="AB75" s="58"/>
      <c r="AC75" s="56"/>
      <c r="AD75" s="58"/>
      <c r="AE75" s="58"/>
      <c r="AF75" s="58"/>
      <c r="AG75" s="223"/>
      <c r="AH75" s="55"/>
      <c r="AI75" s="55"/>
      <c r="AJ75" s="55"/>
      <c r="AK75" s="56"/>
      <c r="AL75" s="55"/>
      <c r="AM75" s="223"/>
      <c r="AQ75" s="19"/>
    </row>
    <row r="76" spans="1:39" ht="16.5" thickBot="1">
      <c r="A76" s="180"/>
      <c r="B76" s="180"/>
      <c r="C76" s="180"/>
      <c r="D76" s="180"/>
      <c r="E76" s="180"/>
      <c r="F76" s="210"/>
      <c r="G76" s="201" t="s">
        <v>46</v>
      </c>
      <c r="H76" s="201"/>
      <c r="I76" s="51"/>
      <c r="J76" s="223"/>
      <c r="K76" s="56"/>
      <c r="L76" s="55"/>
      <c r="M76" s="55"/>
      <c r="N76" s="55"/>
      <c r="O76" s="55"/>
      <c r="P76" s="55"/>
      <c r="Q76" s="57"/>
      <c r="R76" s="58"/>
      <c r="S76" s="58"/>
      <c r="T76" s="223"/>
      <c r="U76" s="57"/>
      <c r="V76" s="58"/>
      <c r="W76" s="58"/>
      <c r="X76" s="58"/>
      <c r="Y76" s="58"/>
      <c r="Z76" s="58"/>
      <c r="AA76" s="58"/>
      <c r="AB76" s="58"/>
      <c r="AC76" s="56"/>
      <c r="AD76" s="58"/>
      <c r="AE76" s="58"/>
      <c r="AF76" s="58"/>
      <c r="AG76" s="223"/>
      <c r="AH76" s="55"/>
      <c r="AI76" s="55"/>
      <c r="AJ76" s="55"/>
      <c r="AK76" s="56"/>
      <c r="AL76" s="55"/>
      <c r="AM76" s="223"/>
    </row>
    <row r="77" spans="1:39" ht="27.75" customHeight="1" thickBot="1">
      <c r="A77" s="179" t="s">
        <v>43</v>
      </c>
      <c r="B77" s="179"/>
      <c r="C77" s="179"/>
      <c r="D77" s="179"/>
      <c r="E77" s="179"/>
      <c r="F77" s="210"/>
      <c r="G77" s="201" t="s">
        <v>47</v>
      </c>
      <c r="H77" s="201"/>
      <c r="I77" s="51"/>
      <c r="J77" s="55" t="s">
        <v>22</v>
      </c>
      <c r="K77" s="56"/>
      <c r="L77" s="55"/>
      <c r="M77" s="55"/>
      <c r="N77" s="55"/>
      <c r="O77" s="55"/>
      <c r="P77" s="55"/>
      <c r="Q77" s="57"/>
      <c r="R77" s="58"/>
      <c r="S77" s="58"/>
      <c r="T77" s="55"/>
      <c r="U77" s="57"/>
      <c r="V77" s="58"/>
      <c r="W77" s="58"/>
      <c r="X77" s="58"/>
      <c r="Y77" s="58"/>
      <c r="Z77" s="58"/>
      <c r="AA77" s="58"/>
      <c r="AB77" s="58"/>
      <c r="AC77" s="56"/>
      <c r="AD77" s="58"/>
      <c r="AE77" s="58"/>
      <c r="AF77" s="58"/>
      <c r="AG77" s="55"/>
      <c r="AH77" s="55"/>
      <c r="AI77" s="55"/>
      <c r="AJ77" s="55"/>
      <c r="AK77" s="56"/>
      <c r="AL77" s="55"/>
      <c r="AM77" s="55"/>
    </row>
    <row r="78" spans="1:39" ht="24.75" customHeight="1" thickBot="1">
      <c r="A78" s="181" t="s">
        <v>44</v>
      </c>
      <c r="B78" s="181"/>
      <c r="C78" s="181"/>
      <c r="D78" s="181"/>
      <c r="E78" s="181"/>
      <c r="F78" s="210"/>
      <c r="G78" s="201" t="s">
        <v>48</v>
      </c>
      <c r="H78" s="201"/>
      <c r="I78" s="51"/>
      <c r="J78" s="55" t="s">
        <v>22</v>
      </c>
      <c r="K78" s="56"/>
      <c r="L78" s="55"/>
      <c r="M78" s="55"/>
      <c r="N78" s="55"/>
      <c r="O78" s="55"/>
      <c r="P78" s="55"/>
      <c r="Q78" s="57"/>
      <c r="R78" s="58"/>
      <c r="S78" s="58"/>
      <c r="T78" s="55"/>
      <c r="U78" s="57"/>
      <c r="V78" s="58"/>
      <c r="W78" s="58"/>
      <c r="X78" s="58"/>
      <c r="Y78" s="58"/>
      <c r="Z78" s="58"/>
      <c r="AA78" s="58"/>
      <c r="AB78" s="58"/>
      <c r="AC78" s="56"/>
      <c r="AD78" s="58"/>
      <c r="AE78" s="58"/>
      <c r="AF78" s="58"/>
      <c r="AG78" s="55"/>
      <c r="AH78" s="55"/>
      <c r="AI78" s="55"/>
      <c r="AJ78" s="55"/>
      <c r="AK78" s="56"/>
      <c r="AL78" s="55"/>
      <c r="AM78" s="55"/>
    </row>
    <row r="79" spans="1:39" ht="19.5" thickBot="1">
      <c r="A79" s="178"/>
      <c r="B79" s="178"/>
      <c r="C79" s="178"/>
      <c r="D79" s="178"/>
      <c r="E79" s="178"/>
      <c r="F79" s="210"/>
      <c r="G79" s="181" t="s">
        <v>49</v>
      </c>
      <c r="H79" s="181"/>
      <c r="I79" s="22"/>
      <c r="J79" s="85"/>
      <c r="K79" s="86"/>
      <c r="L79" s="85"/>
      <c r="M79" s="85"/>
      <c r="N79" s="85"/>
      <c r="O79" s="85"/>
      <c r="P79" s="85"/>
      <c r="Q79" s="87"/>
      <c r="R79" s="88"/>
      <c r="S79" s="88"/>
      <c r="T79" s="85"/>
      <c r="U79" s="87"/>
      <c r="V79" s="88"/>
      <c r="W79" s="88"/>
      <c r="X79" s="88"/>
      <c r="Y79" s="88"/>
      <c r="Z79" s="88"/>
      <c r="AA79" s="88"/>
      <c r="AB79" s="88"/>
      <c r="AC79" s="86"/>
      <c r="AD79" s="88"/>
      <c r="AE79" s="88"/>
      <c r="AF79" s="88"/>
      <c r="AG79" s="85"/>
      <c r="AH79" s="85"/>
      <c r="AI79" s="85"/>
      <c r="AJ79" s="85"/>
      <c r="AK79" s="86"/>
      <c r="AL79" s="85"/>
      <c r="AM79" s="85"/>
    </row>
    <row r="80" spans="1:39" ht="19.5" thickBot="1">
      <c r="A80" s="178"/>
      <c r="B80" s="178"/>
      <c r="C80" s="178"/>
      <c r="D80" s="178"/>
      <c r="E80" s="178"/>
      <c r="F80" s="210"/>
      <c r="G80" s="181" t="s">
        <v>50</v>
      </c>
      <c r="H80" s="181"/>
      <c r="I80" s="22"/>
      <c r="J80" s="85"/>
      <c r="K80" s="86"/>
      <c r="L80" s="85"/>
      <c r="M80" s="85"/>
      <c r="N80" s="85"/>
      <c r="O80" s="85"/>
      <c r="P80" s="85"/>
      <c r="Q80" s="87"/>
      <c r="R80" s="88"/>
      <c r="S80" s="88"/>
      <c r="T80" s="85"/>
      <c r="U80" s="87"/>
      <c r="V80" s="88"/>
      <c r="W80" s="88"/>
      <c r="X80" s="88"/>
      <c r="Y80" s="88"/>
      <c r="Z80" s="88"/>
      <c r="AA80" s="88"/>
      <c r="AB80" s="88"/>
      <c r="AC80" s="86"/>
      <c r="AD80" s="88"/>
      <c r="AE80" s="88"/>
      <c r="AF80" s="88"/>
      <c r="AG80" s="85"/>
      <c r="AH80" s="85"/>
      <c r="AI80" s="85"/>
      <c r="AJ80" s="85"/>
      <c r="AK80" s="86"/>
      <c r="AL80" s="85"/>
      <c r="AM80" s="85"/>
    </row>
    <row r="81" spans="1:39" ht="19.5" thickBot="1">
      <c r="A81" s="178"/>
      <c r="B81" s="178"/>
      <c r="C81" s="178"/>
      <c r="D81" s="178"/>
      <c r="E81" s="178"/>
      <c r="F81" s="210"/>
      <c r="G81" s="181" t="s">
        <v>51</v>
      </c>
      <c r="H81" s="181"/>
      <c r="I81" s="22"/>
      <c r="J81" s="85"/>
      <c r="K81" s="86"/>
      <c r="L81" s="85"/>
      <c r="M81" s="85"/>
      <c r="N81" s="85"/>
      <c r="O81" s="85"/>
      <c r="P81" s="85"/>
      <c r="Q81" s="87"/>
      <c r="R81" s="88"/>
      <c r="S81" s="88"/>
      <c r="T81" s="85"/>
      <c r="U81" s="87"/>
      <c r="V81" s="88"/>
      <c r="W81" s="88"/>
      <c r="X81" s="88"/>
      <c r="Y81" s="88"/>
      <c r="Z81" s="88"/>
      <c r="AA81" s="88"/>
      <c r="AB81" s="88"/>
      <c r="AC81" s="86"/>
      <c r="AD81" s="88"/>
      <c r="AE81" s="88"/>
      <c r="AF81" s="88"/>
      <c r="AG81" s="85"/>
      <c r="AH81" s="85"/>
      <c r="AI81" s="85"/>
      <c r="AJ81" s="85"/>
      <c r="AK81" s="86"/>
      <c r="AL81" s="85"/>
      <c r="AM81" s="85"/>
    </row>
    <row r="82" spans="17:41" s="9" customFormat="1" ht="15.75">
      <c r="Q82" s="11"/>
      <c r="R82" s="11"/>
      <c r="S82" s="11"/>
      <c r="U82" s="11"/>
      <c r="AD82" s="11"/>
      <c r="AE82" s="11"/>
      <c r="AF82" s="11"/>
      <c r="AO82" s="15"/>
    </row>
    <row r="83" spans="4:41" s="9" customFormat="1" ht="15.75">
      <c r="D83" s="42"/>
      <c r="E83" s="9" t="s">
        <v>35</v>
      </c>
      <c r="G83" s="43"/>
      <c r="H83" s="9" t="s">
        <v>100</v>
      </c>
      <c r="L83" s="44"/>
      <c r="M83" s="9" t="s">
        <v>99</v>
      </c>
      <c r="O83" s="45"/>
      <c r="P83" s="9" t="s">
        <v>133</v>
      </c>
      <c r="Q83" s="11"/>
      <c r="R83" s="11"/>
      <c r="S83" s="11"/>
      <c r="U83" s="11"/>
      <c r="AD83" s="11"/>
      <c r="AE83" s="11"/>
      <c r="AF83" s="11"/>
      <c r="AO83" s="15"/>
    </row>
    <row r="84" spans="17:41" s="9" customFormat="1" ht="15.75">
      <c r="Q84" s="11"/>
      <c r="R84" s="11"/>
      <c r="S84" s="11"/>
      <c r="U84" s="11"/>
      <c r="AD84" s="11"/>
      <c r="AE84" s="11"/>
      <c r="AF84" s="11"/>
      <c r="AO84" s="15"/>
    </row>
    <row r="85" spans="17:41" s="9" customFormat="1" ht="15.75">
      <c r="Q85" s="11"/>
      <c r="R85" s="11"/>
      <c r="S85" s="11"/>
      <c r="U85" s="11"/>
      <c r="AD85" s="11"/>
      <c r="AE85" s="11"/>
      <c r="AF85" s="11"/>
      <c r="AO85" s="15"/>
    </row>
    <row r="86" spans="17:41" s="9" customFormat="1" ht="15.75">
      <c r="Q86" s="11"/>
      <c r="R86" s="11"/>
      <c r="S86" s="11"/>
      <c r="U86" s="11"/>
      <c r="AD86" s="11"/>
      <c r="AE86" s="11"/>
      <c r="AF86" s="11"/>
      <c r="AO86" s="15"/>
    </row>
    <row r="87" spans="17:41" s="9" customFormat="1" ht="15.75">
      <c r="Q87" s="11"/>
      <c r="R87" s="11"/>
      <c r="S87" s="11"/>
      <c r="U87" s="11"/>
      <c r="AD87" s="11"/>
      <c r="AE87" s="11"/>
      <c r="AF87" s="11"/>
      <c r="AO87" s="15"/>
    </row>
    <row r="88" spans="17:41" s="9" customFormat="1" ht="15.75">
      <c r="Q88" s="11"/>
      <c r="R88" s="11"/>
      <c r="S88" s="11"/>
      <c r="U88" s="11"/>
      <c r="AD88" s="11"/>
      <c r="AE88" s="11"/>
      <c r="AF88" s="11"/>
      <c r="AO88" s="15"/>
    </row>
    <row r="89" spans="17:41" s="9" customFormat="1" ht="15.75">
      <c r="Q89" s="11"/>
      <c r="R89" s="11"/>
      <c r="S89" s="11"/>
      <c r="U89" s="11"/>
      <c r="AD89" s="11"/>
      <c r="AE89" s="11"/>
      <c r="AF89" s="11"/>
      <c r="AO89" s="15"/>
    </row>
    <row r="90" spans="17:41" s="9" customFormat="1" ht="15.75">
      <c r="Q90" s="11"/>
      <c r="R90" s="11"/>
      <c r="S90" s="11"/>
      <c r="U90" s="11"/>
      <c r="AD90" s="11"/>
      <c r="AE90" s="11"/>
      <c r="AF90" s="11"/>
      <c r="AO90" s="15"/>
    </row>
    <row r="91" spans="17:41" s="9" customFormat="1" ht="15.75">
      <c r="Q91" s="11"/>
      <c r="R91" s="11"/>
      <c r="S91" s="11"/>
      <c r="U91" s="11"/>
      <c r="AD91" s="11"/>
      <c r="AE91" s="11"/>
      <c r="AF91" s="11"/>
      <c r="AO91" s="15"/>
    </row>
    <row r="92" spans="17:41" s="9" customFormat="1" ht="15.75">
      <c r="Q92" s="11"/>
      <c r="R92" s="11"/>
      <c r="S92" s="11"/>
      <c r="U92" s="11"/>
      <c r="AD92" s="11"/>
      <c r="AE92" s="11"/>
      <c r="AF92" s="11"/>
      <c r="AO92" s="15"/>
    </row>
    <row r="93" spans="17:41" s="9" customFormat="1" ht="15.75">
      <c r="Q93" s="11"/>
      <c r="R93" s="11"/>
      <c r="S93" s="11"/>
      <c r="U93" s="11"/>
      <c r="AD93" s="11"/>
      <c r="AE93" s="11"/>
      <c r="AF93" s="11"/>
      <c r="AO93" s="15"/>
    </row>
    <row r="94" spans="17:41" s="9" customFormat="1" ht="15.75">
      <c r="Q94" s="11"/>
      <c r="R94" s="11"/>
      <c r="S94" s="11"/>
      <c r="U94" s="11"/>
      <c r="AD94" s="11"/>
      <c r="AE94" s="11"/>
      <c r="AF94" s="11"/>
      <c r="AO94" s="15"/>
    </row>
    <row r="95" spans="17:41" s="9" customFormat="1" ht="15.75">
      <c r="Q95" s="11"/>
      <c r="R95" s="11"/>
      <c r="S95" s="11"/>
      <c r="U95" s="11"/>
      <c r="AD95" s="11"/>
      <c r="AE95" s="11"/>
      <c r="AF95" s="11"/>
      <c r="AO95" s="15"/>
    </row>
    <row r="96" spans="17:41" s="9" customFormat="1" ht="15.75">
      <c r="Q96" s="11"/>
      <c r="R96" s="11"/>
      <c r="S96" s="11"/>
      <c r="U96" s="11"/>
      <c r="AD96" s="11"/>
      <c r="AE96" s="11"/>
      <c r="AF96" s="11"/>
      <c r="AO96" s="15"/>
    </row>
    <row r="97" spans="17:41" s="9" customFormat="1" ht="15.75">
      <c r="Q97" s="11"/>
      <c r="R97" s="11"/>
      <c r="S97" s="11"/>
      <c r="U97" s="11"/>
      <c r="AD97" s="11"/>
      <c r="AE97" s="11"/>
      <c r="AF97" s="11"/>
      <c r="AO97" s="15"/>
    </row>
    <row r="98" spans="17:41" s="9" customFormat="1" ht="15.75">
      <c r="Q98" s="11"/>
      <c r="R98" s="11"/>
      <c r="S98" s="11"/>
      <c r="U98" s="11"/>
      <c r="AD98" s="11"/>
      <c r="AE98" s="11"/>
      <c r="AF98" s="11"/>
      <c r="AO98" s="15"/>
    </row>
    <row r="99" spans="17:41" s="9" customFormat="1" ht="15.75">
      <c r="Q99" s="11"/>
      <c r="R99" s="11"/>
      <c r="S99" s="11"/>
      <c r="U99" s="11"/>
      <c r="AD99" s="11"/>
      <c r="AE99" s="11"/>
      <c r="AF99" s="11"/>
      <c r="AO99" s="15"/>
    </row>
    <row r="100" spans="17:41" s="9" customFormat="1" ht="15.75">
      <c r="Q100" s="11"/>
      <c r="R100" s="11"/>
      <c r="S100" s="11"/>
      <c r="U100" s="11"/>
      <c r="AD100" s="11"/>
      <c r="AE100" s="11"/>
      <c r="AF100" s="11"/>
      <c r="AO100" s="15"/>
    </row>
    <row r="101" spans="17:41" s="9" customFormat="1" ht="15.75">
      <c r="Q101" s="11"/>
      <c r="R101" s="11"/>
      <c r="S101" s="11"/>
      <c r="U101" s="11"/>
      <c r="AD101" s="11"/>
      <c r="AE101" s="11"/>
      <c r="AF101" s="11"/>
      <c r="AO101" s="15"/>
    </row>
    <row r="102" spans="17:41" s="9" customFormat="1" ht="15.75">
      <c r="Q102" s="11"/>
      <c r="R102" s="11"/>
      <c r="S102" s="11"/>
      <c r="U102" s="11"/>
      <c r="AD102" s="11"/>
      <c r="AE102" s="11"/>
      <c r="AF102" s="11"/>
      <c r="AO102" s="15"/>
    </row>
    <row r="103" spans="17:41" s="9" customFormat="1" ht="15.75">
      <c r="Q103" s="11"/>
      <c r="R103" s="11"/>
      <c r="S103" s="11"/>
      <c r="U103" s="11"/>
      <c r="AD103" s="11"/>
      <c r="AE103" s="11"/>
      <c r="AF103" s="11"/>
      <c r="AO103" s="15"/>
    </row>
    <row r="104" spans="17:41" s="9" customFormat="1" ht="15.75">
      <c r="Q104" s="11"/>
      <c r="R104" s="11"/>
      <c r="S104" s="11"/>
      <c r="U104" s="11"/>
      <c r="AD104" s="11"/>
      <c r="AE104" s="11"/>
      <c r="AF104" s="11"/>
      <c r="AO104" s="15"/>
    </row>
    <row r="105" spans="17:41" s="9" customFormat="1" ht="15.75">
      <c r="Q105" s="11"/>
      <c r="R105" s="11"/>
      <c r="S105" s="11"/>
      <c r="U105" s="11"/>
      <c r="AD105" s="11"/>
      <c r="AE105" s="11"/>
      <c r="AF105" s="11"/>
      <c r="AO105" s="15"/>
    </row>
    <row r="106" spans="17:41" s="9" customFormat="1" ht="15.75">
      <c r="Q106" s="11"/>
      <c r="R106" s="11"/>
      <c r="S106" s="11"/>
      <c r="U106" s="11"/>
      <c r="AD106" s="11"/>
      <c r="AE106" s="11"/>
      <c r="AF106" s="11"/>
      <c r="AO106" s="15"/>
    </row>
    <row r="107" spans="17:41" s="9" customFormat="1" ht="15.75">
      <c r="Q107" s="11"/>
      <c r="R107" s="11"/>
      <c r="S107" s="11"/>
      <c r="U107" s="11"/>
      <c r="AD107" s="11"/>
      <c r="AE107" s="11"/>
      <c r="AF107" s="11"/>
      <c r="AO107" s="15"/>
    </row>
    <row r="108" spans="17:41" s="9" customFormat="1" ht="15.75">
      <c r="Q108" s="11"/>
      <c r="R108" s="11"/>
      <c r="S108" s="11"/>
      <c r="U108" s="11"/>
      <c r="AD108" s="11"/>
      <c r="AE108" s="11"/>
      <c r="AF108" s="11"/>
      <c r="AO108" s="15"/>
    </row>
    <row r="109" spans="17:41" s="9" customFormat="1" ht="15.75">
      <c r="Q109" s="11"/>
      <c r="R109" s="11"/>
      <c r="S109" s="11"/>
      <c r="U109" s="11"/>
      <c r="AD109" s="11"/>
      <c r="AE109" s="11"/>
      <c r="AF109" s="11"/>
      <c r="AO109" s="15"/>
    </row>
    <row r="110" spans="17:41" s="9" customFormat="1" ht="15.75">
      <c r="Q110" s="11"/>
      <c r="R110" s="11"/>
      <c r="S110" s="11"/>
      <c r="U110" s="11"/>
      <c r="AD110" s="11"/>
      <c r="AE110" s="11"/>
      <c r="AF110" s="11"/>
      <c r="AO110" s="15"/>
    </row>
    <row r="111" spans="17:41" s="9" customFormat="1" ht="15.75">
      <c r="Q111" s="11"/>
      <c r="R111" s="11"/>
      <c r="S111" s="11"/>
      <c r="U111" s="11"/>
      <c r="AD111" s="11"/>
      <c r="AE111" s="11"/>
      <c r="AF111" s="11"/>
      <c r="AO111" s="15"/>
    </row>
    <row r="112" spans="17:41" s="9" customFormat="1" ht="15.75">
      <c r="Q112" s="11"/>
      <c r="R112" s="11"/>
      <c r="S112" s="11"/>
      <c r="U112" s="11"/>
      <c r="AD112" s="11"/>
      <c r="AE112" s="11"/>
      <c r="AF112" s="11"/>
      <c r="AO112" s="15"/>
    </row>
    <row r="113" spans="17:41" s="9" customFormat="1" ht="15.75">
      <c r="Q113" s="11"/>
      <c r="R113" s="11"/>
      <c r="S113" s="11"/>
      <c r="U113" s="11"/>
      <c r="AD113" s="11"/>
      <c r="AE113" s="11"/>
      <c r="AF113" s="11"/>
      <c r="AO113" s="15"/>
    </row>
    <row r="114" spans="17:41" s="9" customFormat="1" ht="15.75">
      <c r="Q114" s="11"/>
      <c r="R114" s="11"/>
      <c r="S114" s="11"/>
      <c r="U114" s="11"/>
      <c r="AD114" s="11"/>
      <c r="AE114" s="11"/>
      <c r="AF114" s="11"/>
      <c r="AO114" s="15"/>
    </row>
    <row r="115" spans="17:41" s="9" customFormat="1" ht="15.75">
      <c r="Q115" s="11"/>
      <c r="R115" s="11"/>
      <c r="S115" s="11"/>
      <c r="U115" s="11"/>
      <c r="AD115" s="11"/>
      <c r="AE115" s="11"/>
      <c r="AF115" s="11"/>
      <c r="AO115" s="15"/>
    </row>
    <row r="116" spans="17:41" s="9" customFormat="1" ht="15.75">
      <c r="Q116" s="11"/>
      <c r="R116" s="11"/>
      <c r="S116" s="11"/>
      <c r="U116" s="11"/>
      <c r="AD116" s="11"/>
      <c r="AE116" s="11"/>
      <c r="AF116" s="11"/>
      <c r="AO116" s="15"/>
    </row>
    <row r="117" spans="17:41" s="9" customFormat="1" ht="15.75">
      <c r="Q117" s="11"/>
      <c r="R117" s="11"/>
      <c r="S117" s="11"/>
      <c r="U117" s="11"/>
      <c r="AD117" s="11"/>
      <c r="AE117" s="11"/>
      <c r="AF117" s="11"/>
      <c r="AO117" s="15"/>
    </row>
    <row r="118" spans="17:41" s="9" customFormat="1" ht="15.75">
      <c r="Q118" s="11"/>
      <c r="R118" s="11"/>
      <c r="S118" s="11"/>
      <c r="U118" s="11"/>
      <c r="AD118" s="11"/>
      <c r="AE118" s="11"/>
      <c r="AF118" s="11"/>
      <c r="AO118" s="15"/>
    </row>
    <row r="119" spans="17:41" s="9" customFormat="1" ht="15.75">
      <c r="Q119" s="11"/>
      <c r="R119" s="11"/>
      <c r="S119" s="11"/>
      <c r="U119" s="11"/>
      <c r="AD119" s="11"/>
      <c r="AE119" s="11"/>
      <c r="AF119" s="11"/>
      <c r="AO119" s="15"/>
    </row>
    <row r="120" spans="17:41" s="9" customFormat="1" ht="15.75">
      <c r="Q120" s="11"/>
      <c r="R120" s="11"/>
      <c r="S120" s="11"/>
      <c r="U120" s="11"/>
      <c r="AD120" s="11"/>
      <c r="AE120" s="11"/>
      <c r="AF120" s="11"/>
      <c r="AO120" s="15"/>
    </row>
    <row r="121" spans="17:41" s="9" customFormat="1" ht="15.75">
      <c r="Q121" s="11"/>
      <c r="R121" s="11"/>
      <c r="S121" s="11"/>
      <c r="U121" s="11"/>
      <c r="AD121" s="11"/>
      <c r="AE121" s="11"/>
      <c r="AF121" s="11"/>
      <c r="AO121" s="15"/>
    </row>
    <row r="122" spans="17:41" s="9" customFormat="1" ht="15.75">
      <c r="Q122" s="11"/>
      <c r="R122" s="11"/>
      <c r="S122" s="11"/>
      <c r="U122" s="11"/>
      <c r="AD122" s="11"/>
      <c r="AE122" s="11"/>
      <c r="AF122" s="11"/>
      <c r="AO122" s="15"/>
    </row>
    <row r="123" spans="17:41" s="9" customFormat="1" ht="15.75">
      <c r="Q123" s="11"/>
      <c r="R123" s="11"/>
      <c r="S123" s="11"/>
      <c r="U123" s="11"/>
      <c r="AD123" s="11"/>
      <c r="AE123" s="11"/>
      <c r="AF123" s="11"/>
      <c r="AO123" s="15"/>
    </row>
    <row r="124" spans="17:41" s="9" customFormat="1" ht="15.75">
      <c r="Q124" s="11"/>
      <c r="R124" s="11"/>
      <c r="S124" s="11"/>
      <c r="U124" s="11"/>
      <c r="AD124" s="11"/>
      <c r="AE124" s="11"/>
      <c r="AF124" s="11"/>
      <c r="AO124" s="15"/>
    </row>
    <row r="125" spans="17:41" s="9" customFormat="1" ht="15.75">
      <c r="Q125" s="11"/>
      <c r="R125" s="11"/>
      <c r="S125" s="11"/>
      <c r="U125" s="11"/>
      <c r="AD125" s="11"/>
      <c r="AE125" s="11"/>
      <c r="AF125" s="11"/>
      <c r="AO125" s="15"/>
    </row>
    <row r="126" spans="17:41" s="9" customFormat="1" ht="15.75">
      <c r="Q126" s="11"/>
      <c r="R126" s="11"/>
      <c r="S126" s="11"/>
      <c r="U126" s="11"/>
      <c r="AD126" s="11"/>
      <c r="AE126" s="11"/>
      <c r="AF126" s="11"/>
      <c r="AO126" s="15"/>
    </row>
    <row r="127" spans="17:41" s="9" customFormat="1" ht="15.75">
      <c r="Q127" s="11"/>
      <c r="R127" s="11"/>
      <c r="S127" s="11"/>
      <c r="U127" s="11"/>
      <c r="AD127" s="11"/>
      <c r="AE127" s="11"/>
      <c r="AF127" s="11"/>
      <c r="AO127" s="15"/>
    </row>
    <row r="128" spans="17:41" s="9" customFormat="1" ht="15.75">
      <c r="Q128" s="11"/>
      <c r="R128" s="11"/>
      <c r="S128" s="11"/>
      <c r="U128" s="11"/>
      <c r="AD128" s="11"/>
      <c r="AE128" s="11"/>
      <c r="AF128" s="11"/>
      <c r="AO128" s="15"/>
    </row>
    <row r="129" spans="17:41" s="9" customFormat="1" ht="15.75">
      <c r="Q129" s="11"/>
      <c r="R129" s="11"/>
      <c r="S129" s="11"/>
      <c r="U129" s="11"/>
      <c r="AD129" s="11"/>
      <c r="AE129" s="11"/>
      <c r="AF129" s="11"/>
      <c r="AO129" s="15"/>
    </row>
    <row r="130" spans="17:41" s="9" customFormat="1" ht="15.75">
      <c r="Q130" s="11"/>
      <c r="R130" s="11"/>
      <c r="S130" s="11"/>
      <c r="U130" s="11"/>
      <c r="AD130" s="11"/>
      <c r="AE130" s="11"/>
      <c r="AF130" s="11"/>
      <c r="AO130" s="15"/>
    </row>
    <row r="131" spans="17:41" s="9" customFormat="1" ht="15.75">
      <c r="Q131" s="11"/>
      <c r="R131" s="11"/>
      <c r="S131" s="11"/>
      <c r="U131" s="11"/>
      <c r="AD131" s="11"/>
      <c r="AE131" s="11"/>
      <c r="AF131" s="11"/>
      <c r="AO131" s="15"/>
    </row>
    <row r="132" spans="17:41" s="9" customFormat="1" ht="15.75">
      <c r="Q132" s="11"/>
      <c r="R132" s="11"/>
      <c r="S132" s="11"/>
      <c r="U132" s="11"/>
      <c r="AD132" s="11"/>
      <c r="AE132" s="11"/>
      <c r="AF132" s="11"/>
      <c r="AO132" s="15"/>
    </row>
    <row r="133" spans="17:41" s="9" customFormat="1" ht="15.75">
      <c r="Q133" s="11"/>
      <c r="R133" s="11"/>
      <c r="S133" s="11"/>
      <c r="U133" s="11"/>
      <c r="AD133" s="11"/>
      <c r="AE133" s="11"/>
      <c r="AF133" s="11"/>
      <c r="AO133" s="15"/>
    </row>
    <row r="134" spans="17:41" s="9" customFormat="1" ht="15.75">
      <c r="Q134" s="11"/>
      <c r="R134" s="11"/>
      <c r="S134" s="11"/>
      <c r="U134" s="11"/>
      <c r="AD134" s="11"/>
      <c r="AE134" s="11"/>
      <c r="AF134" s="11"/>
      <c r="AO134" s="15"/>
    </row>
    <row r="135" spans="17:41" s="9" customFormat="1" ht="15.75">
      <c r="Q135" s="11"/>
      <c r="R135" s="11"/>
      <c r="S135" s="11"/>
      <c r="U135" s="11"/>
      <c r="AD135" s="11"/>
      <c r="AE135" s="11"/>
      <c r="AF135" s="11"/>
      <c r="AO135" s="15"/>
    </row>
    <row r="136" spans="17:41" s="9" customFormat="1" ht="15.75">
      <c r="Q136" s="11"/>
      <c r="R136" s="11"/>
      <c r="S136" s="11"/>
      <c r="U136" s="11"/>
      <c r="AD136" s="11"/>
      <c r="AE136" s="11"/>
      <c r="AF136" s="11"/>
      <c r="AO136" s="15"/>
    </row>
    <row r="137" spans="17:41" s="9" customFormat="1" ht="15.75">
      <c r="Q137" s="11"/>
      <c r="R137" s="11"/>
      <c r="S137" s="11"/>
      <c r="U137" s="11"/>
      <c r="AD137" s="11"/>
      <c r="AE137" s="11"/>
      <c r="AF137" s="11"/>
      <c r="AO137" s="15"/>
    </row>
    <row r="138" spans="17:41" s="9" customFormat="1" ht="15.75">
      <c r="Q138" s="11"/>
      <c r="R138" s="11"/>
      <c r="S138" s="11"/>
      <c r="U138" s="11"/>
      <c r="AD138" s="11"/>
      <c r="AE138" s="11"/>
      <c r="AF138" s="11"/>
      <c r="AO138" s="15"/>
    </row>
    <row r="139" spans="17:41" s="9" customFormat="1" ht="15.75">
      <c r="Q139" s="11"/>
      <c r="R139" s="11"/>
      <c r="S139" s="11"/>
      <c r="U139" s="11"/>
      <c r="AD139" s="11"/>
      <c r="AE139" s="11"/>
      <c r="AF139" s="11"/>
      <c r="AO139" s="15"/>
    </row>
    <row r="140" spans="17:41" s="9" customFormat="1" ht="15.75">
      <c r="Q140" s="11"/>
      <c r="R140" s="11"/>
      <c r="S140" s="11"/>
      <c r="U140" s="11"/>
      <c r="AD140" s="11"/>
      <c r="AE140" s="11"/>
      <c r="AF140" s="11"/>
      <c r="AO140" s="15"/>
    </row>
    <row r="141" spans="17:41" s="9" customFormat="1" ht="15.75">
      <c r="Q141" s="11"/>
      <c r="R141" s="11"/>
      <c r="S141" s="11"/>
      <c r="U141" s="11"/>
      <c r="AD141" s="11"/>
      <c r="AE141" s="11"/>
      <c r="AF141" s="11"/>
      <c r="AO141" s="15"/>
    </row>
    <row r="142" spans="17:41" s="9" customFormat="1" ht="15.75">
      <c r="Q142" s="11"/>
      <c r="R142" s="11"/>
      <c r="S142" s="11"/>
      <c r="U142" s="11"/>
      <c r="AD142" s="11"/>
      <c r="AE142" s="11"/>
      <c r="AF142" s="11"/>
      <c r="AO142" s="15"/>
    </row>
    <row r="143" spans="17:41" s="9" customFormat="1" ht="15.75">
      <c r="Q143" s="11"/>
      <c r="R143" s="11"/>
      <c r="S143" s="11"/>
      <c r="U143" s="11"/>
      <c r="AD143" s="11"/>
      <c r="AE143" s="11"/>
      <c r="AF143" s="11"/>
      <c r="AO143" s="15"/>
    </row>
    <row r="144" spans="17:41" s="9" customFormat="1" ht="15.75">
      <c r="Q144" s="11"/>
      <c r="R144" s="11"/>
      <c r="S144" s="11"/>
      <c r="U144" s="11"/>
      <c r="AD144" s="11"/>
      <c r="AE144" s="11"/>
      <c r="AF144" s="11"/>
      <c r="AO144" s="15"/>
    </row>
    <row r="145" spans="17:41" s="9" customFormat="1" ht="15.75">
      <c r="Q145" s="11"/>
      <c r="R145" s="11"/>
      <c r="S145" s="11"/>
      <c r="U145" s="11"/>
      <c r="AD145" s="11"/>
      <c r="AE145" s="11"/>
      <c r="AF145" s="11"/>
      <c r="AO145" s="15"/>
    </row>
    <row r="146" spans="17:41" s="9" customFormat="1" ht="15.75">
      <c r="Q146" s="11"/>
      <c r="R146" s="11"/>
      <c r="S146" s="11"/>
      <c r="U146" s="11"/>
      <c r="AD146" s="11"/>
      <c r="AE146" s="11"/>
      <c r="AF146" s="11"/>
      <c r="AO146" s="15"/>
    </row>
    <row r="147" spans="17:41" s="9" customFormat="1" ht="15.75">
      <c r="Q147" s="11"/>
      <c r="R147" s="11"/>
      <c r="S147" s="11"/>
      <c r="U147" s="11"/>
      <c r="AD147" s="11"/>
      <c r="AE147" s="11"/>
      <c r="AF147" s="11"/>
      <c r="AO147" s="15"/>
    </row>
    <row r="148" spans="17:41" s="9" customFormat="1" ht="15.75">
      <c r="Q148" s="11"/>
      <c r="R148" s="11"/>
      <c r="S148" s="11"/>
      <c r="U148" s="11"/>
      <c r="AD148" s="11"/>
      <c r="AE148" s="11"/>
      <c r="AF148" s="11"/>
      <c r="AO148" s="15"/>
    </row>
    <row r="149" spans="17:41" s="9" customFormat="1" ht="15.75">
      <c r="Q149" s="11"/>
      <c r="R149" s="11"/>
      <c r="S149" s="11"/>
      <c r="U149" s="11"/>
      <c r="AD149" s="11"/>
      <c r="AE149" s="11"/>
      <c r="AF149" s="11"/>
      <c r="AO149" s="15"/>
    </row>
    <row r="150" spans="17:41" s="9" customFormat="1" ht="15.75">
      <c r="Q150" s="11"/>
      <c r="R150" s="11"/>
      <c r="S150" s="11"/>
      <c r="U150" s="11"/>
      <c r="AD150" s="11"/>
      <c r="AE150" s="11"/>
      <c r="AF150" s="11"/>
      <c r="AO150" s="15"/>
    </row>
    <row r="151" spans="17:41" s="9" customFormat="1" ht="15.75">
      <c r="Q151" s="11"/>
      <c r="R151" s="11"/>
      <c r="S151" s="11"/>
      <c r="U151" s="11"/>
      <c r="AD151" s="11"/>
      <c r="AE151" s="11"/>
      <c r="AF151" s="11"/>
      <c r="AO151" s="15"/>
    </row>
    <row r="152" spans="17:41" s="9" customFormat="1" ht="15.75">
      <c r="Q152" s="11"/>
      <c r="R152" s="11"/>
      <c r="S152" s="11"/>
      <c r="U152" s="11"/>
      <c r="AD152" s="11"/>
      <c r="AE152" s="11"/>
      <c r="AF152" s="11"/>
      <c r="AO152" s="15"/>
    </row>
    <row r="153" spans="17:41" s="9" customFormat="1" ht="15.75">
      <c r="Q153" s="11"/>
      <c r="R153" s="11"/>
      <c r="S153" s="11"/>
      <c r="U153" s="11"/>
      <c r="AD153" s="11"/>
      <c r="AE153" s="11"/>
      <c r="AF153" s="11"/>
      <c r="AO153" s="15"/>
    </row>
    <row r="154" spans="17:41" s="9" customFormat="1" ht="15.75">
      <c r="Q154" s="11"/>
      <c r="R154" s="11"/>
      <c r="S154" s="11"/>
      <c r="U154" s="11"/>
      <c r="AD154" s="11"/>
      <c r="AE154" s="11"/>
      <c r="AF154" s="11"/>
      <c r="AO154" s="15"/>
    </row>
    <row r="155" spans="17:41" s="9" customFormat="1" ht="15.75">
      <c r="Q155" s="11"/>
      <c r="R155" s="11"/>
      <c r="S155" s="11"/>
      <c r="U155" s="11"/>
      <c r="AD155" s="11"/>
      <c r="AE155" s="11"/>
      <c r="AF155" s="11"/>
      <c r="AO155" s="15"/>
    </row>
    <row r="156" spans="17:41" s="9" customFormat="1" ht="15.75">
      <c r="Q156" s="11"/>
      <c r="R156" s="11"/>
      <c r="S156" s="11"/>
      <c r="U156" s="11"/>
      <c r="AD156" s="11"/>
      <c r="AE156" s="11"/>
      <c r="AF156" s="11"/>
      <c r="AO156" s="15"/>
    </row>
    <row r="157" spans="17:41" s="9" customFormat="1" ht="15.75">
      <c r="Q157" s="11"/>
      <c r="R157" s="11"/>
      <c r="S157" s="11"/>
      <c r="U157" s="11"/>
      <c r="AD157" s="11"/>
      <c r="AE157" s="11"/>
      <c r="AF157" s="11"/>
      <c r="AO157" s="15"/>
    </row>
    <row r="158" spans="17:41" s="9" customFormat="1" ht="15.75">
      <c r="Q158" s="11"/>
      <c r="R158" s="11"/>
      <c r="S158" s="11"/>
      <c r="U158" s="11"/>
      <c r="AD158" s="11"/>
      <c r="AE158" s="11"/>
      <c r="AF158" s="11"/>
      <c r="AO158" s="15"/>
    </row>
    <row r="159" spans="17:41" s="9" customFormat="1" ht="15.75">
      <c r="Q159" s="11"/>
      <c r="R159" s="11"/>
      <c r="S159" s="11"/>
      <c r="U159" s="11"/>
      <c r="AD159" s="11"/>
      <c r="AE159" s="11"/>
      <c r="AF159" s="11"/>
      <c r="AO159" s="15"/>
    </row>
    <row r="160" spans="17:41" s="9" customFormat="1" ht="15.75">
      <c r="Q160" s="11"/>
      <c r="R160" s="11"/>
      <c r="S160" s="11"/>
      <c r="U160" s="11"/>
      <c r="AD160" s="11"/>
      <c r="AE160" s="11"/>
      <c r="AF160" s="11"/>
      <c r="AO160" s="15"/>
    </row>
    <row r="161" spans="17:41" s="9" customFormat="1" ht="15.75">
      <c r="Q161" s="11"/>
      <c r="R161" s="11"/>
      <c r="S161" s="11"/>
      <c r="U161" s="11"/>
      <c r="AD161" s="11"/>
      <c r="AE161" s="11"/>
      <c r="AF161" s="11"/>
      <c r="AO161" s="15"/>
    </row>
    <row r="162" spans="17:41" s="9" customFormat="1" ht="15.75">
      <c r="Q162" s="11"/>
      <c r="R162" s="11"/>
      <c r="S162" s="11"/>
      <c r="U162" s="11"/>
      <c r="AD162" s="11"/>
      <c r="AE162" s="11"/>
      <c r="AF162" s="11"/>
      <c r="AO162" s="15"/>
    </row>
    <row r="163" spans="17:41" s="9" customFormat="1" ht="15.75">
      <c r="Q163" s="11"/>
      <c r="R163" s="11"/>
      <c r="S163" s="11"/>
      <c r="U163" s="11"/>
      <c r="AD163" s="11"/>
      <c r="AE163" s="11"/>
      <c r="AF163" s="11"/>
      <c r="AO163" s="15"/>
    </row>
    <row r="164" spans="17:41" s="9" customFormat="1" ht="15.75">
      <c r="Q164" s="11"/>
      <c r="R164" s="11"/>
      <c r="S164" s="11"/>
      <c r="U164" s="11"/>
      <c r="AD164" s="11"/>
      <c r="AE164" s="11"/>
      <c r="AF164" s="11"/>
      <c r="AO164" s="15"/>
    </row>
    <row r="165" spans="17:41" s="9" customFormat="1" ht="15.75">
      <c r="Q165" s="11"/>
      <c r="R165" s="11"/>
      <c r="S165" s="11"/>
      <c r="U165" s="11"/>
      <c r="AD165" s="11"/>
      <c r="AE165" s="11"/>
      <c r="AF165" s="11"/>
      <c r="AO165" s="15"/>
    </row>
    <row r="166" spans="17:41" s="9" customFormat="1" ht="15.75">
      <c r="Q166" s="11"/>
      <c r="R166" s="11"/>
      <c r="S166" s="11"/>
      <c r="U166" s="11"/>
      <c r="AD166" s="11"/>
      <c r="AE166" s="11"/>
      <c r="AF166" s="11"/>
      <c r="AO166" s="15"/>
    </row>
    <row r="167" spans="17:41" s="9" customFormat="1" ht="15.75">
      <c r="Q167" s="11"/>
      <c r="R167" s="11"/>
      <c r="S167" s="11"/>
      <c r="U167" s="11"/>
      <c r="AD167" s="11"/>
      <c r="AE167" s="11"/>
      <c r="AF167" s="11"/>
      <c r="AO167" s="15"/>
    </row>
    <row r="168" spans="17:41" s="9" customFormat="1" ht="15.75">
      <c r="Q168" s="11"/>
      <c r="R168" s="11"/>
      <c r="S168" s="11"/>
      <c r="U168" s="11"/>
      <c r="AD168" s="11"/>
      <c r="AE168" s="11"/>
      <c r="AF168" s="11"/>
      <c r="AO168" s="15"/>
    </row>
    <row r="169" spans="17:41" s="9" customFormat="1" ht="15.75">
      <c r="Q169" s="11"/>
      <c r="R169" s="11"/>
      <c r="S169" s="11"/>
      <c r="U169" s="11"/>
      <c r="AD169" s="11"/>
      <c r="AE169" s="11"/>
      <c r="AF169" s="11"/>
      <c r="AO169" s="15"/>
    </row>
    <row r="170" spans="17:41" s="9" customFormat="1" ht="15.75">
      <c r="Q170" s="11"/>
      <c r="R170" s="11"/>
      <c r="S170" s="11"/>
      <c r="U170" s="11"/>
      <c r="AD170" s="11"/>
      <c r="AE170" s="11"/>
      <c r="AF170" s="11"/>
      <c r="AO170" s="15"/>
    </row>
    <row r="171" spans="17:41" s="9" customFormat="1" ht="15.75">
      <c r="Q171" s="11"/>
      <c r="R171" s="11"/>
      <c r="S171" s="11"/>
      <c r="U171" s="11"/>
      <c r="AD171" s="11"/>
      <c r="AE171" s="11"/>
      <c r="AF171" s="11"/>
      <c r="AO171" s="15"/>
    </row>
    <row r="172" spans="17:41" s="9" customFormat="1" ht="15.75">
      <c r="Q172" s="11"/>
      <c r="R172" s="11"/>
      <c r="S172" s="11"/>
      <c r="U172" s="11"/>
      <c r="AD172" s="11"/>
      <c r="AE172" s="11"/>
      <c r="AF172" s="11"/>
      <c r="AO172" s="15"/>
    </row>
    <row r="173" spans="17:41" s="9" customFormat="1" ht="15.75">
      <c r="Q173" s="11"/>
      <c r="R173" s="11"/>
      <c r="S173" s="11"/>
      <c r="U173" s="11"/>
      <c r="AD173" s="11"/>
      <c r="AE173" s="11"/>
      <c r="AF173" s="11"/>
      <c r="AO173" s="15"/>
    </row>
    <row r="174" spans="17:41" s="9" customFormat="1" ht="15.75">
      <c r="Q174" s="11"/>
      <c r="R174" s="11"/>
      <c r="S174" s="11"/>
      <c r="U174" s="11"/>
      <c r="AD174" s="11"/>
      <c r="AE174" s="11"/>
      <c r="AF174" s="11"/>
      <c r="AO174" s="15"/>
    </row>
    <row r="175" spans="17:41" s="9" customFormat="1" ht="15.75">
      <c r="Q175" s="11"/>
      <c r="R175" s="11"/>
      <c r="S175" s="11"/>
      <c r="U175" s="11"/>
      <c r="AD175" s="11"/>
      <c r="AE175" s="11"/>
      <c r="AF175" s="11"/>
      <c r="AO175" s="15"/>
    </row>
    <row r="176" spans="17:41" s="9" customFormat="1" ht="15.75">
      <c r="Q176" s="11"/>
      <c r="R176" s="11"/>
      <c r="S176" s="11"/>
      <c r="U176" s="11"/>
      <c r="AD176" s="11"/>
      <c r="AE176" s="11"/>
      <c r="AF176" s="11"/>
      <c r="AO176" s="15"/>
    </row>
    <row r="177" spans="17:41" s="9" customFormat="1" ht="15.75">
      <c r="Q177" s="11"/>
      <c r="R177" s="11"/>
      <c r="S177" s="11"/>
      <c r="U177" s="11"/>
      <c r="AD177" s="11"/>
      <c r="AE177" s="11"/>
      <c r="AF177" s="11"/>
      <c r="AO177" s="15"/>
    </row>
    <row r="178" spans="17:41" s="9" customFormat="1" ht="15.75">
      <c r="Q178" s="11"/>
      <c r="R178" s="11"/>
      <c r="S178" s="11"/>
      <c r="U178" s="11"/>
      <c r="AD178" s="11"/>
      <c r="AE178" s="11"/>
      <c r="AF178" s="11"/>
      <c r="AO178" s="15"/>
    </row>
    <row r="179" spans="17:41" s="9" customFormat="1" ht="15.75">
      <c r="Q179" s="11"/>
      <c r="R179" s="11"/>
      <c r="S179" s="11"/>
      <c r="U179" s="11"/>
      <c r="AD179" s="11"/>
      <c r="AE179" s="11"/>
      <c r="AF179" s="11"/>
      <c r="AO179" s="15"/>
    </row>
    <row r="180" spans="17:41" s="9" customFormat="1" ht="15.75">
      <c r="Q180" s="11"/>
      <c r="R180" s="11"/>
      <c r="S180" s="11"/>
      <c r="U180" s="11"/>
      <c r="AD180" s="11"/>
      <c r="AE180" s="11"/>
      <c r="AF180" s="11"/>
      <c r="AO180" s="15"/>
    </row>
    <row r="181" spans="17:41" s="9" customFormat="1" ht="15.75">
      <c r="Q181" s="11"/>
      <c r="R181" s="11"/>
      <c r="S181" s="11"/>
      <c r="U181" s="11"/>
      <c r="AD181" s="11"/>
      <c r="AE181" s="11"/>
      <c r="AF181" s="11"/>
      <c r="AO181" s="15"/>
    </row>
    <row r="182" spans="17:41" s="9" customFormat="1" ht="15.75">
      <c r="Q182" s="11"/>
      <c r="R182" s="11"/>
      <c r="S182" s="11"/>
      <c r="U182" s="11"/>
      <c r="AD182" s="11"/>
      <c r="AE182" s="11"/>
      <c r="AF182" s="11"/>
      <c r="AO182" s="15"/>
    </row>
    <row r="183" spans="17:41" s="9" customFormat="1" ht="15.75">
      <c r="Q183" s="11"/>
      <c r="R183" s="11"/>
      <c r="S183" s="11"/>
      <c r="U183" s="11"/>
      <c r="AD183" s="11"/>
      <c r="AE183" s="11"/>
      <c r="AF183" s="11"/>
      <c r="AO183" s="15"/>
    </row>
    <row r="184" spans="17:41" s="9" customFormat="1" ht="15.75">
      <c r="Q184" s="11"/>
      <c r="R184" s="11"/>
      <c r="S184" s="11"/>
      <c r="U184" s="11"/>
      <c r="AD184" s="11"/>
      <c r="AE184" s="11"/>
      <c r="AF184" s="11"/>
      <c r="AO184" s="15"/>
    </row>
    <row r="185" spans="17:41" s="9" customFormat="1" ht="15.75">
      <c r="Q185" s="11"/>
      <c r="R185" s="11"/>
      <c r="S185" s="11"/>
      <c r="U185" s="11"/>
      <c r="AD185" s="11"/>
      <c r="AE185" s="11"/>
      <c r="AF185" s="11"/>
      <c r="AO185" s="15"/>
    </row>
    <row r="186" spans="17:41" s="9" customFormat="1" ht="15.75">
      <c r="Q186" s="11"/>
      <c r="R186" s="11"/>
      <c r="S186" s="11"/>
      <c r="U186" s="11"/>
      <c r="AD186" s="11"/>
      <c r="AE186" s="11"/>
      <c r="AF186" s="11"/>
      <c r="AO186" s="15"/>
    </row>
    <row r="187" spans="17:41" s="9" customFormat="1" ht="15.75">
      <c r="Q187" s="11"/>
      <c r="R187" s="11"/>
      <c r="S187" s="11"/>
      <c r="U187" s="11"/>
      <c r="AD187" s="11"/>
      <c r="AE187" s="11"/>
      <c r="AF187" s="11"/>
      <c r="AO187" s="15"/>
    </row>
    <row r="188" spans="17:41" s="9" customFormat="1" ht="15.75">
      <c r="Q188" s="11"/>
      <c r="R188" s="11"/>
      <c r="S188" s="11"/>
      <c r="U188" s="11"/>
      <c r="AD188" s="11"/>
      <c r="AE188" s="11"/>
      <c r="AF188" s="11"/>
      <c r="AO188" s="15"/>
    </row>
    <row r="189" spans="17:41" s="9" customFormat="1" ht="15.75">
      <c r="Q189" s="11"/>
      <c r="R189" s="11"/>
      <c r="S189" s="11"/>
      <c r="U189" s="11"/>
      <c r="AD189" s="11"/>
      <c r="AE189" s="11"/>
      <c r="AF189" s="11"/>
      <c r="AO189" s="15"/>
    </row>
    <row r="190" spans="17:41" s="9" customFormat="1" ht="15.75">
      <c r="Q190" s="11"/>
      <c r="R190" s="11"/>
      <c r="S190" s="11"/>
      <c r="U190" s="11"/>
      <c r="AD190" s="11"/>
      <c r="AE190" s="11"/>
      <c r="AF190" s="11"/>
      <c r="AO190" s="15"/>
    </row>
    <row r="191" spans="17:41" s="9" customFormat="1" ht="15.75">
      <c r="Q191" s="11"/>
      <c r="R191" s="11"/>
      <c r="S191" s="11"/>
      <c r="U191" s="11"/>
      <c r="AD191" s="11"/>
      <c r="AE191" s="11"/>
      <c r="AF191" s="11"/>
      <c r="AO191" s="15"/>
    </row>
    <row r="192" spans="17:41" s="9" customFormat="1" ht="15.75">
      <c r="Q192" s="11"/>
      <c r="R192" s="11"/>
      <c r="S192" s="11"/>
      <c r="U192" s="11"/>
      <c r="AD192" s="11"/>
      <c r="AE192" s="11"/>
      <c r="AF192" s="11"/>
      <c r="AO192" s="15"/>
    </row>
    <row r="193" spans="17:41" s="9" customFormat="1" ht="15.75">
      <c r="Q193" s="11"/>
      <c r="R193" s="11"/>
      <c r="S193" s="11"/>
      <c r="U193" s="11"/>
      <c r="AD193" s="11"/>
      <c r="AE193" s="11"/>
      <c r="AF193" s="11"/>
      <c r="AO193" s="15"/>
    </row>
    <row r="194" spans="17:41" s="9" customFormat="1" ht="15.75">
      <c r="Q194" s="11"/>
      <c r="R194" s="11"/>
      <c r="S194" s="11"/>
      <c r="U194" s="11"/>
      <c r="AD194" s="11"/>
      <c r="AE194" s="11"/>
      <c r="AF194" s="11"/>
      <c r="AO194" s="15"/>
    </row>
    <row r="195" spans="17:41" s="9" customFormat="1" ht="15.75">
      <c r="Q195" s="11"/>
      <c r="R195" s="11"/>
      <c r="S195" s="11"/>
      <c r="U195" s="11"/>
      <c r="AD195" s="11"/>
      <c r="AE195" s="11"/>
      <c r="AF195" s="11"/>
      <c r="AO195" s="15"/>
    </row>
    <row r="196" spans="17:41" s="9" customFormat="1" ht="15.75">
      <c r="Q196" s="11"/>
      <c r="R196" s="11"/>
      <c r="S196" s="11"/>
      <c r="U196" s="11"/>
      <c r="AD196" s="11"/>
      <c r="AE196" s="11"/>
      <c r="AF196" s="11"/>
      <c r="AO196" s="15"/>
    </row>
    <row r="197" spans="17:41" s="9" customFormat="1" ht="15.75">
      <c r="Q197" s="11"/>
      <c r="R197" s="11"/>
      <c r="S197" s="11"/>
      <c r="U197" s="11"/>
      <c r="AD197" s="11"/>
      <c r="AE197" s="11"/>
      <c r="AF197" s="11"/>
      <c r="AO197" s="15"/>
    </row>
    <row r="198" spans="17:41" s="9" customFormat="1" ht="15.75">
      <c r="Q198" s="11"/>
      <c r="R198" s="11"/>
      <c r="S198" s="11"/>
      <c r="U198" s="11"/>
      <c r="AD198" s="11"/>
      <c r="AE198" s="11"/>
      <c r="AF198" s="11"/>
      <c r="AO198" s="15"/>
    </row>
    <row r="199" spans="17:41" s="9" customFormat="1" ht="15.75">
      <c r="Q199" s="11"/>
      <c r="R199" s="11"/>
      <c r="S199" s="11"/>
      <c r="U199" s="11"/>
      <c r="AD199" s="11"/>
      <c r="AE199" s="11"/>
      <c r="AF199" s="11"/>
      <c r="AO199" s="15"/>
    </row>
    <row r="200" spans="17:41" s="9" customFormat="1" ht="15.75">
      <c r="Q200" s="11"/>
      <c r="R200" s="11"/>
      <c r="S200" s="11"/>
      <c r="U200" s="11"/>
      <c r="AD200" s="11"/>
      <c r="AE200" s="11"/>
      <c r="AF200" s="11"/>
      <c r="AO200" s="15"/>
    </row>
    <row r="201" spans="17:41" s="9" customFormat="1" ht="15.75">
      <c r="Q201" s="11"/>
      <c r="R201" s="11"/>
      <c r="S201" s="11"/>
      <c r="U201" s="11"/>
      <c r="AD201" s="11"/>
      <c r="AE201" s="11"/>
      <c r="AF201" s="11"/>
      <c r="AO201" s="15"/>
    </row>
    <row r="202" spans="17:41" s="9" customFormat="1" ht="15.75">
      <c r="Q202" s="11"/>
      <c r="R202" s="11"/>
      <c r="S202" s="11"/>
      <c r="U202" s="11"/>
      <c r="AD202" s="11"/>
      <c r="AE202" s="11"/>
      <c r="AF202" s="11"/>
      <c r="AO202" s="15"/>
    </row>
    <row r="203" spans="17:41" s="9" customFormat="1" ht="15.75">
      <c r="Q203" s="11"/>
      <c r="R203" s="11"/>
      <c r="S203" s="11"/>
      <c r="U203" s="11"/>
      <c r="AD203" s="11"/>
      <c r="AE203" s="11"/>
      <c r="AF203" s="11"/>
      <c r="AO203" s="15"/>
    </row>
    <row r="204" spans="17:41" s="9" customFormat="1" ht="15.75">
      <c r="Q204" s="11"/>
      <c r="R204" s="11"/>
      <c r="S204" s="11"/>
      <c r="U204" s="11"/>
      <c r="AD204" s="11"/>
      <c r="AE204" s="11"/>
      <c r="AF204" s="11"/>
      <c r="AO204" s="15"/>
    </row>
    <row r="205" spans="17:41" s="9" customFormat="1" ht="15.75">
      <c r="Q205" s="11"/>
      <c r="R205" s="11"/>
      <c r="S205" s="11"/>
      <c r="U205" s="11"/>
      <c r="AD205" s="11"/>
      <c r="AE205" s="11"/>
      <c r="AF205" s="11"/>
      <c r="AO205" s="15"/>
    </row>
    <row r="206" spans="17:41" s="9" customFormat="1" ht="15.75">
      <c r="Q206" s="11"/>
      <c r="R206" s="11"/>
      <c r="S206" s="11"/>
      <c r="U206" s="11"/>
      <c r="AD206" s="11"/>
      <c r="AE206" s="11"/>
      <c r="AF206" s="11"/>
      <c r="AO206" s="15"/>
    </row>
    <row r="207" spans="17:41" s="9" customFormat="1" ht="15.75">
      <c r="Q207" s="11"/>
      <c r="R207" s="11"/>
      <c r="S207" s="11"/>
      <c r="U207" s="11"/>
      <c r="AD207" s="11"/>
      <c r="AE207" s="11"/>
      <c r="AF207" s="11"/>
      <c r="AO207" s="15"/>
    </row>
    <row r="208" spans="17:41" s="9" customFormat="1" ht="15.75">
      <c r="Q208" s="11"/>
      <c r="R208" s="11"/>
      <c r="S208" s="11"/>
      <c r="U208" s="11"/>
      <c r="AD208" s="11"/>
      <c r="AE208" s="11"/>
      <c r="AF208" s="11"/>
      <c r="AO208" s="15"/>
    </row>
    <row r="209" spans="17:41" s="9" customFormat="1" ht="15.75">
      <c r="Q209" s="11"/>
      <c r="R209" s="11"/>
      <c r="S209" s="11"/>
      <c r="U209" s="11"/>
      <c r="AD209" s="11"/>
      <c r="AE209" s="11"/>
      <c r="AF209" s="11"/>
      <c r="AO209" s="15"/>
    </row>
    <row r="210" spans="17:41" s="9" customFormat="1" ht="15.75">
      <c r="Q210" s="11"/>
      <c r="R210" s="11"/>
      <c r="S210" s="11"/>
      <c r="U210" s="11"/>
      <c r="AD210" s="11"/>
      <c r="AE210" s="11"/>
      <c r="AF210" s="11"/>
      <c r="AO210" s="15"/>
    </row>
    <row r="211" spans="17:41" s="9" customFormat="1" ht="15.75">
      <c r="Q211" s="11"/>
      <c r="R211" s="11"/>
      <c r="S211" s="11"/>
      <c r="U211" s="11"/>
      <c r="AD211" s="11"/>
      <c r="AE211" s="11"/>
      <c r="AF211" s="11"/>
      <c r="AO211" s="15"/>
    </row>
    <row r="212" spans="17:41" s="9" customFormat="1" ht="15.75">
      <c r="Q212" s="11"/>
      <c r="R212" s="11"/>
      <c r="S212" s="11"/>
      <c r="U212" s="11"/>
      <c r="AD212" s="11"/>
      <c r="AE212" s="11"/>
      <c r="AF212" s="11"/>
      <c r="AO212" s="15"/>
    </row>
    <row r="213" spans="17:41" s="9" customFormat="1" ht="15.75">
      <c r="Q213" s="11"/>
      <c r="R213" s="11"/>
      <c r="S213" s="11"/>
      <c r="U213" s="11"/>
      <c r="AD213" s="11"/>
      <c r="AE213" s="11"/>
      <c r="AF213" s="11"/>
      <c r="AO213" s="15"/>
    </row>
    <row r="214" spans="17:41" s="9" customFormat="1" ht="15.75">
      <c r="Q214" s="11"/>
      <c r="R214" s="11"/>
      <c r="S214" s="11"/>
      <c r="U214" s="11"/>
      <c r="AD214" s="11"/>
      <c r="AE214" s="11"/>
      <c r="AF214" s="11"/>
      <c r="AO214" s="15"/>
    </row>
    <row r="215" spans="17:41" s="9" customFormat="1" ht="15.75">
      <c r="Q215" s="11"/>
      <c r="R215" s="11"/>
      <c r="S215" s="11"/>
      <c r="U215" s="11"/>
      <c r="AD215" s="11"/>
      <c r="AE215" s="11"/>
      <c r="AF215" s="11"/>
      <c r="AO215" s="15"/>
    </row>
    <row r="216" spans="17:41" s="9" customFormat="1" ht="15.75">
      <c r="Q216" s="11"/>
      <c r="R216" s="11"/>
      <c r="S216" s="11"/>
      <c r="U216" s="11"/>
      <c r="AD216" s="11"/>
      <c r="AE216" s="11"/>
      <c r="AF216" s="11"/>
      <c r="AO216" s="15"/>
    </row>
    <row r="217" spans="17:41" s="9" customFormat="1" ht="15.75">
      <c r="Q217" s="11"/>
      <c r="R217" s="11"/>
      <c r="S217" s="11"/>
      <c r="U217" s="11"/>
      <c r="AD217" s="11"/>
      <c r="AE217" s="11"/>
      <c r="AF217" s="11"/>
      <c r="AO217" s="15"/>
    </row>
    <row r="218" spans="17:41" s="9" customFormat="1" ht="15.75">
      <c r="Q218" s="11"/>
      <c r="R218" s="11"/>
      <c r="S218" s="11"/>
      <c r="U218" s="11"/>
      <c r="AD218" s="11"/>
      <c r="AE218" s="11"/>
      <c r="AF218" s="11"/>
      <c r="AO218" s="15"/>
    </row>
    <row r="219" spans="17:41" s="9" customFormat="1" ht="15.75">
      <c r="Q219" s="11"/>
      <c r="R219" s="11"/>
      <c r="S219" s="11"/>
      <c r="U219" s="11"/>
      <c r="AD219" s="11"/>
      <c r="AE219" s="11"/>
      <c r="AF219" s="11"/>
      <c r="AO219" s="15"/>
    </row>
    <row r="220" spans="17:41" s="9" customFormat="1" ht="15.75">
      <c r="Q220" s="11"/>
      <c r="R220" s="11"/>
      <c r="S220" s="11"/>
      <c r="U220" s="11"/>
      <c r="AD220" s="11"/>
      <c r="AE220" s="11"/>
      <c r="AF220" s="11"/>
      <c r="AO220" s="15"/>
    </row>
    <row r="221" spans="17:41" s="9" customFormat="1" ht="15.75">
      <c r="Q221" s="11"/>
      <c r="R221" s="11"/>
      <c r="S221" s="11"/>
      <c r="U221" s="11"/>
      <c r="AD221" s="11"/>
      <c r="AE221" s="11"/>
      <c r="AF221" s="11"/>
      <c r="AO221" s="15"/>
    </row>
    <row r="222" spans="17:41" s="9" customFormat="1" ht="15.75">
      <c r="Q222" s="11"/>
      <c r="R222" s="11"/>
      <c r="S222" s="11"/>
      <c r="U222" s="11"/>
      <c r="AD222" s="11"/>
      <c r="AE222" s="11"/>
      <c r="AF222" s="11"/>
      <c r="AO222" s="15"/>
    </row>
    <row r="223" spans="17:41" s="9" customFormat="1" ht="15.75">
      <c r="Q223" s="11"/>
      <c r="R223" s="11"/>
      <c r="S223" s="11"/>
      <c r="U223" s="11"/>
      <c r="AD223" s="11"/>
      <c r="AE223" s="11"/>
      <c r="AF223" s="11"/>
      <c r="AO223" s="15"/>
    </row>
    <row r="224" spans="17:41" s="9" customFormat="1" ht="15.75">
      <c r="Q224" s="11"/>
      <c r="R224" s="11"/>
      <c r="S224" s="11"/>
      <c r="U224" s="11"/>
      <c r="AD224" s="11"/>
      <c r="AE224" s="11"/>
      <c r="AF224" s="11"/>
      <c r="AO224" s="15"/>
    </row>
    <row r="225" spans="17:41" s="9" customFormat="1" ht="15.75">
      <c r="Q225" s="11"/>
      <c r="R225" s="11"/>
      <c r="S225" s="11"/>
      <c r="U225" s="11"/>
      <c r="AD225" s="11"/>
      <c r="AE225" s="11"/>
      <c r="AF225" s="11"/>
      <c r="AO225" s="15"/>
    </row>
    <row r="226" spans="17:41" s="9" customFormat="1" ht="15.75">
      <c r="Q226" s="11"/>
      <c r="R226" s="11"/>
      <c r="S226" s="11"/>
      <c r="U226" s="11"/>
      <c r="AD226" s="11"/>
      <c r="AE226" s="11"/>
      <c r="AF226" s="11"/>
      <c r="AO226" s="15"/>
    </row>
    <row r="227" spans="17:41" s="9" customFormat="1" ht="15.75">
      <c r="Q227" s="11"/>
      <c r="R227" s="11"/>
      <c r="S227" s="11"/>
      <c r="U227" s="11"/>
      <c r="AD227" s="11"/>
      <c r="AE227" s="11"/>
      <c r="AF227" s="11"/>
      <c r="AO227" s="15"/>
    </row>
    <row r="228" spans="17:41" s="9" customFormat="1" ht="15.75">
      <c r="Q228" s="11"/>
      <c r="R228" s="11"/>
      <c r="S228" s="11"/>
      <c r="U228" s="11"/>
      <c r="AD228" s="11"/>
      <c r="AE228" s="11"/>
      <c r="AF228" s="11"/>
      <c r="AO228" s="15"/>
    </row>
    <row r="229" spans="17:41" s="9" customFormat="1" ht="15.75">
      <c r="Q229" s="11"/>
      <c r="R229" s="11"/>
      <c r="S229" s="11"/>
      <c r="U229" s="11"/>
      <c r="AD229" s="11"/>
      <c r="AE229" s="11"/>
      <c r="AF229" s="11"/>
      <c r="AO229" s="15"/>
    </row>
    <row r="230" spans="17:41" s="9" customFormat="1" ht="15.75">
      <c r="Q230" s="11"/>
      <c r="R230" s="11"/>
      <c r="S230" s="11"/>
      <c r="U230" s="11"/>
      <c r="AD230" s="11"/>
      <c r="AE230" s="11"/>
      <c r="AF230" s="11"/>
      <c r="AO230" s="15"/>
    </row>
    <row r="231" spans="17:41" s="9" customFormat="1" ht="15.75">
      <c r="Q231" s="11"/>
      <c r="R231" s="11"/>
      <c r="S231" s="11"/>
      <c r="U231" s="11"/>
      <c r="AD231" s="11"/>
      <c r="AE231" s="11"/>
      <c r="AF231" s="11"/>
      <c r="AO231" s="15"/>
    </row>
    <row r="232" spans="17:41" s="9" customFormat="1" ht="15.75">
      <c r="Q232" s="11"/>
      <c r="R232" s="11"/>
      <c r="S232" s="11"/>
      <c r="U232" s="11"/>
      <c r="AD232" s="11"/>
      <c r="AE232" s="11"/>
      <c r="AF232" s="11"/>
      <c r="AO232" s="15"/>
    </row>
    <row r="233" spans="17:41" s="9" customFormat="1" ht="15.75">
      <c r="Q233" s="11"/>
      <c r="R233" s="11"/>
      <c r="S233" s="11"/>
      <c r="U233" s="11"/>
      <c r="AD233" s="11"/>
      <c r="AE233" s="11"/>
      <c r="AF233" s="11"/>
      <c r="AO233" s="15"/>
    </row>
    <row r="234" spans="17:41" s="9" customFormat="1" ht="15.75">
      <c r="Q234" s="11"/>
      <c r="R234" s="11"/>
      <c r="S234" s="11"/>
      <c r="U234" s="11"/>
      <c r="AD234" s="11"/>
      <c r="AE234" s="11"/>
      <c r="AF234" s="11"/>
      <c r="AO234" s="15"/>
    </row>
    <row r="235" spans="17:41" s="9" customFormat="1" ht="15.75">
      <c r="Q235" s="11"/>
      <c r="R235" s="11"/>
      <c r="S235" s="11"/>
      <c r="U235" s="11"/>
      <c r="AD235" s="11"/>
      <c r="AE235" s="11"/>
      <c r="AF235" s="11"/>
      <c r="AO235" s="15"/>
    </row>
    <row r="236" spans="17:41" s="9" customFormat="1" ht="15.75">
      <c r="Q236" s="11"/>
      <c r="R236" s="11"/>
      <c r="S236" s="11"/>
      <c r="U236" s="11"/>
      <c r="AD236" s="11"/>
      <c r="AE236" s="11"/>
      <c r="AF236" s="11"/>
      <c r="AO236" s="15"/>
    </row>
    <row r="237" spans="17:41" s="9" customFormat="1" ht="15.75">
      <c r="Q237" s="11"/>
      <c r="R237" s="11"/>
      <c r="S237" s="11"/>
      <c r="U237" s="11"/>
      <c r="AD237" s="11"/>
      <c r="AE237" s="11"/>
      <c r="AF237" s="11"/>
      <c r="AO237" s="15"/>
    </row>
    <row r="238" spans="17:41" s="9" customFormat="1" ht="15.75">
      <c r="Q238" s="11"/>
      <c r="R238" s="11"/>
      <c r="S238" s="11"/>
      <c r="U238" s="11"/>
      <c r="AD238" s="11"/>
      <c r="AE238" s="11"/>
      <c r="AF238" s="11"/>
      <c r="AO238" s="15"/>
    </row>
    <row r="239" spans="17:41" s="9" customFormat="1" ht="15.75">
      <c r="Q239" s="11"/>
      <c r="R239" s="11"/>
      <c r="S239" s="11"/>
      <c r="U239" s="11"/>
      <c r="AD239" s="11"/>
      <c r="AE239" s="11"/>
      <c r="AF239" s="11"/>
      <c r="AO239" s="15"/>
    </row>
    <row r="240" spans="17:41" s="9" customFormat="1" ht="15.75">
      <c r="Q240" s="11"/>
      <c r="R240" s="11"/>
      <c r="S240" s="11"/>
      <c r="U240" s="11"/>
      <c r="AD240" s="11"/>
      <c r="AE240" s="11"/>
      <c r="AF240" s="11"/>
      <c r="AO240" s="15"/>
    </row>
    <row r="241" spans="17:41" s="9" customFormat="1" ht="15.75">
      <c r="Q241" s="11"/>
      <c r="R241" s="11"/>
      <c r="S241" s="11"/>
      <c r="U241" s="11"/>
      <c r="AD241" s="11"/>
      <c r="AE241" s="11"/>
      <c r="AF241" s="11"/>
      <c r="AO241" s="15"/>
    </row>
    <row r="242" spans="17:41" s="9" customFormat="1" ht="15.75">
      <c r="Q242" s="11"/>
      <c r="R242" s="11"/>
      <c r="S242" s="11"/>
      <c r="U242" s="11"/>
      <c r="AD242" s="11"/>
      <c r="AE242" s="11"/>
      <c r="AF242" s="11"/>
      <c r="AO242" s="15"/>
    </row>
    <row r="243" spans="17:41" s="9" customFormat="1" ht="15.75">
      <c r="Q243" s="11"/>
      <c r="R243" s="11"/>
      <c r="S243" s="11"/>
      <c r="U243" s="11"/>
      <c r="AD243" s="11"/>
      <c r="AE243" s="11"/>
      <c r="AF243" s="11"/>
      <c r="AO243" s="15"/>
    </row>
    <row r="244" spans="17:41" s="9" customFormat="1" ht="15.75">
      <c r="Q244" s="11"/>
      <c r="R244" s="11"/>
      <c r="S244" s="11"/>
      <c r="U244" s="11"/>
      <c r="AD244" s="11"/>
      <c r="AE244" s="11"/>
      <c r="AF244" s="11"/>
      <c r="AO244" s="15"/>
    </row>
    <row r="245" spans="17:41" s="9" customFormat="1" ht="15.75">
      <c r="Q245" s="11"/>
      <c r="R245" s="11"/>
      <c r="S245" s="11"/>
      <c r="U245" s="11"/>
      <c r="AD245" s="11"/>
      <c r="AE245" s="11"/>
      <c r="AF245" s="11"/>
      <c r="AO245" s="15"/>
    </row>
    <row r="246" spans="17:41" s="9" customFormat="1" ht="15.75">
      <c r="Q246" s="11"/>
      <c r="R246" s="11"/>
      <c r="S246" s="11"/>
      <c r="U246" s="11"/>
      <c r="AD246" s="11"/>
      <c r="AE246" s="11"/>
      <c r="AF246" s="11"/>
      <c r="AO246" s="15"/>
    </row>
    <row r="247" spans="17:41" s="9" customFormat="1" ht="15.75">
      <c r="Q247" s="11"/>
      <c r="R247" s="11"/>
      <c r="S247" s="11"/>
      <c r="U247" s="11"/>
      <c r="AD247" s="11"/>
      <c r="AE247" s="11"/>
      <c r="AF247" s="11"/>
      <c r="AO247" s="15"/>
    </row>
    <row r="248" spans="17:41" s="9" customFormat="1" ht="15.75">
      <c r="Q248" s="11"/>
      <c r="R248" s="11"/>
      <c r="S248" s="11"/>
      <c r="U248" s="11"/>
      <c r="AD248" s="11"/>
      <c r="AE248" s="11"/>
      <c r="AF248" s="11"/>
      <c r="AO248" s="15"/>
    </row>
    <row r="249" spans="17:41" s="9" customFormat="1" ht="15.75">
      <c r="Q249" s="11"/>
      <c r="R249" s="11"/>
      <c r="S249" s="11"/>
      <c r="U249" s="11"/>
      <c r="AD249" s="11"/>
      <c r="AE249" s="11"/>
      <c r="AF249" s="11"/>
      <c r="AO249" s="15"/>
    </row>
    <row r="250" spans="17:41" s="9" customFormat="1" ht="15.75">
      <c r="Q250" s="11"/>
      <c r="R250" s="11"/>
      <c r="S250" s="11"/>
      <c r="U250" s="11"/>
      <c r="AD250" s="11"/>
      <c r="AE250" s="11"/>
      <c r="AF250" s="11"/>
      <c r="AO250" s="15"/>
    </row>
    <row r="251" spans="17:41" s="9" customFormat="1" ht="15.75">
      <c r="Q251" s="11"/>
      <c r="R251" s="11"/>
      <c r="S251" s="11"/>
      <c r="U251" s="11"/>
      <c r="AD251" s="11"/>
      <c r="AE251" s="11"/>
      <c r="AF251" s="11"/>
      <c r="AO251" s="15"/>
    </row>
    <row r="252" spans="17:41" s="9" customFormat="1" ht="15.75">
      <c r="Q252" s="11"/>
      <c r="R252" s="11"/>
      <c r="S252" s="11"/>
      <c r="U252" s="11"/>
      <c r="AD252" s="11"/>
      <c r="AE252" s="11"/>
      <c r="AF252" s="11"/>
      <c r="AO252" s="15"/>
    </row>
    <row r="253" spans="17:41" s="9" customFormat="1" ht="15.75">
      <c r="Q253" s="11"/>
      <c r="R253" s="11"/>
      <c r="S253" s="11"/>
      <c r="U253" s="11"/>
      <c r="AD253" s="11"/>
      <c r="AE253" s="11"/>
      <c r="AF253" s="11"/>
      <c r="AO253" s="15"/>
    </row>
    <row r="254" spans="17:41" s="9" customFormat="1" ht="15.75">
      <c r="Q254" s="11"/>
      <c r="R254" s="11"/>
      <c r="S254" s="11"/>
      <c r="U254" s="11"/>
      <c r="AD254" s="11"/>
      <c r="AE254" s="11"/>
      <c r="AF254" s="11"/>
      <c r="AO254" s="15"/>
    </row>
    <row r="255" spans="17:41" s="9" customFormat="1" ht="15.75">
      <c r="Q255" s="11"/>
      <c r="R255" s="11"/>
      <c r="S255" s="11"/>
      <c r="U255" s="11"/>
      <c r="AD255" s="11"/>
      <c r="AE255" s="11"/>
      <c r="AF255" s="11"/>
      <c r="AO255" s="15"/>
    </row>
    <row r="256" spans="17:41" s="9" customFormat="1" ht="15.75">
      <c r="Q256" s="11"/>
      <c r="R256" s="11"/>
      <c r="S256" s="11"/>
      <c r="U256" s="11"/>
      <c r="AD256" s="11"/>
      <c r="AE256" s="11"/>
      <c r="AF256" s="11"/>
      <c r="AO256" s="15"/>
    </row>
    <row r="257" spans="17:41" s="9" customFormat="1" ht="15.75">
      <c r="Q257" s="11"/>
      <c r="R257" s="11"/>
      <c r="S257" s="11"/>
      <c r="U257" s="11"/>
      <c r="AD257" s="11"/>
      <c r="AE257" s="11"/>
      <c r="AF257" s="11"/>
      <c r="AO257" s="15"/>
    </row>
    <row r="258" spans="17:41" s="9" customFormat="1" ht="15.75">
      <c r="Q258" s="11"/>
      <c r="R258" s="11"/>
      <c r="S258" s="11"/>
      <c r="U258" s="11"/>
      <c r="AD258" s="11"/>
      <c r="AE258" s="11"/>
      <c r="AF258" s="11"/>
      <c r="AO258" s="15"/>
    </row>
    <row r="259" spans="17:41" s="9" customFormat="1" ht="15.75">
      <c r="Q259" s="11"/>
      <c r="R259" s="11"/>
      <c r="S259" s="11"/>
      <c r="U259" s="11"/>
      <c r="AD259" s="11"/>
      <c r="AE259" s="11"/>
      <c r="AF259" s="11"/>
      <c r="AO259" s="15"/>
    </row>
    <row r="260" spans="17:41" s="9" customFormat="1" ht="15.75">
      <c r="Q260" s="11"/>
      <c r="R260" s="11"/>
      <c r="S260" s="11"/>
      <c r="U260" s="11"/>
      <c r="AD260" s="11"/>
      <c r="AE260" s="11"/>
      <c r="AF260" s="11"/>
      <c r="AO260" s="15"/>
    </row>
    <row r="261" spans="17:41" s="9" customFormat="1" ht="15.75">
      <c r="Q261" s="11"/>
      <c r="R261" s="11"/>
      <c r="S261" s="11"/>
      <c r="U261" s="11"/>
      <c r="AD261" s="11"/>
      <c r="AE261" s="11"/>
      <c r="AF261" s="11"/>
      <c r="AO261" s="15"/>
    </row>
    <row r="262" spans="17:41" s="9" customFormat="1" ht="15.75">
      <c r="Q262" s="11"/>
      <c r="R262" s="11"/>
      <c r="S262" s="11"/>
      <c r="U262" s="11"/>
      <c r="AD262" s="11"/>
      <c r="AE262" s="11"/>
      <c r="AF262" s="11"/>
      <c r="AO262" s="15"/>
    </row>
    <row r="263" spans="17:41" s="9" customFormat="1" ht="15.75">
      <c r="Q263" s="11"/>
      <c r="R263" s="11"/>
      <c r="S263" s="11"/>
      <c r="U263" s="11"/>
      <c r="AD263" s="11"/>
      <c r="AE263" s="11"/>
      <c r="AF263" s="11"/>
      <c r="AO263" s="15"/>
    </row>
    <row r="264" spans="17:41" s="9" customFormat="1" ht="15.75">
      <c r="Q264" s="11"/>
      <c r="R264" s="11"/>
      <c r="S264" s="11"/>
      <c r="U264" s="11"/>
      <c r="AD264" s="11"/>
      <c r="AE264" s="11"/>
      <c r="AF264" s="11"/>
      <c r="AO264" s="15"/>
    </row>
    <row r="265" spans="17:41" s="9" customFormat="1" ht="15.75">
      <c r="Q265" s="11"/>
      <c r="R265" s="11"/>
      <c r="S265" s="11"/>
      <c r="U265" s="11"/>
      <c r="AD265" s="11"/>
      <c r="AE265" s="11"/>
      <c r="AF265" s="11"/>
      <c r="AO265" s="15"/>
    </row>
    <row r="266" spans="17:41" s="9" customFormat="1" ht="15.75">
      <c r="Q266" s="11"/>
      <c r="R266" s="11"/>
      <c r="S266" s="11"/>
      <c r="U266" s="11"/>
      <c r="AD266" s="11"/>
      <c r="AE266" s="11"/>
      <c r="AF266" s="11"/>
      <c r="AO266" s="15"/>
    </row>
    <row r="267" spans="17:41" s="9" customFormat="1" ht="15.75">
      <c r="Q267" s="11"/>
      <c r="R267" s="11"/>
      <c r="S267" s="11"/>
      <c r="U267" s="11"/>
      <c r="AD267" s="11"/>
      <c r="AE267" s="11"/>
      <c r="AF267" s="11"/>
      <c r="AO267" s="15"/>
    </row>
    <row r="268" spans="17:41" s="9" customFormat="1" ht="15.75">
      <c r="Q268" s="11"/>
      <c r="R268" s="11"/>
      <c r="S268" s="11"/>
      <c r="U268" s="11"/>
      <c r="AD268" s="11"/>
      <c r="AE268" s="11"/>
      <c r="AF268" s="11"/>
      <c r="AO268" s="15"/>
    </row>
    <row r="269" spans="17:41" s="9" customFormat="1" ht="15.75">
      <c r="Q269" s="11"/>
      <c r="R269" s="11"/>
      <c r="S269" s="11"/>
      <c r="U269" s="11"/>
      <c r="AD269" s="11"/>
      <c r="AE269" s="11"/>
      <c r="AF269" s="11"/>
      <c r="AO269" s="15"/>
    </row>
    <row r="270" spans="17:41" s="9" customFormat="1" ht="15.75">
      <c r="Q270" s="11"/>
      <c r="R270" s="11"/>
      <c r="S270" s="11"/>
      <c r="U270" s="11"/>
      <c r="AD270" s="11"/>
      <c r="AE270" s="11"/>
      <c r="AF270" s="11"/>
      <c r="AO270" s="15"/>
    </row>
    <row r="271" spans="17:41" s="9" customFormat="1" ht="15.75">
      <c r="Q271" s="11"/>
      <c r="R271" s="11"/>
      <c r="S271" s="11"/>
      <c r="U271" s="11"/>
      <c r="AD271" s="11"/>
      <c r="AE271" s="11"/>
      <c r="AF271" s="11"/>
      <c r="AO271" s="15"/>
    </row>
    <row r="272" spans="17:41" s="9" customFormat="1" ht="15.75">
      <c r="Q272" s="11"/>
      <c r="R272" s="11"/>
      <c r="S272" s="11"/>
      <c r="U272" s="11"/>
      <c r="AD272" s="11"/>
      <c r="AE272" s="11"/>
      <c r="AF272" s="11"/>
      <c r="AO272" s="15"/>
    </row>
    <row r="273" spans="17:41" s="9" customFormat="1" ht="15.75">
      <c r="Q273" s="11"/>
      <c r="R273" s="11"/>
      <c r="S273" s="11"/>
      <c r="U273" s="11"/>
      <c r="AD273" s="11"/>
      <c r="AE273" s="11"/>
      <c r="AF273" s="11"/>
      <c r="AO273" s="15"/>
    </row>
    <row r="274" spans="17:41" s="9" customFormat="1" ht="15.75">
      <c r="Q274" s="11"/>
      <c r="R274" s="11"/>
      <c r="S274" s="11"/>
      <c r="U274" s="11"/>
      <c r="AD274" s="11"/>
      <c r="AE274" s="11"/>
      <c r="AF274" s="11"/>
      <c r="AO274" s="15"/>
    </row>
    <row r="275" spans="17:41" s="9" customFormat="1" ht="15.75">
      <c r="Q275" s="11"/>
      <c r="R275" s="11"/>
      <c r="S275" s="11"/>
      <c r="U275" s="11"/>
      <c r="AD275" s="11"/>
      <c r="AE275" s="11"/>
      <c r="AF275" s="11"/>
      <c r="AO275" s="15"/>
    </row>
    <row r="276" spans="17:41" s="9" customFormat="1" ht="15.75">
      <c r="Q276" s="11"/>
      <c r="R276" s="11"/>
      <c r="S276" s="11"/>
      <c r="U276" s="11"/>
      <c r="AD276" s="11"/>
      <c r="AE276" s="11"/>
      <c r="AF276" s="11"/>
      <c r="AO276" s="15"/>
    </row>
    <row r="277" spans="17:41" s="9" customFormat="1" ht="15.75">
      <c r="Q277" s="11"/>
      <c r="R277" s="11"/>
      <c r="S277" s="11"/>
      <c r="U277" s="11"/>
      <c r="AD277" s="11"/>
      <c r="AE277" s="11"/>
      <c r="AF277" s="11"/>
      <c r="AO277" s="15"/>
    </row>
    <row r="278" spans="17:41" s="9" customFormat="1" ht="15.75">
      <c r="Q278" s="11"/>
      <c r="R278" s="11"/>
      <c r="S278" s="11"/>
      <c r="U278" s="11"/>
      <c r="AD278" s="11"/>
      <c r="AE278" s="11"/>
      <c r="AF278" s="11"/>
      <c r="AO278" s="15"/>
    </row>
    <row r="279" spans="17:41" s="9" customFormat="1" ht="15.75">
      <c r="Q279" s="11"/>
      <c r="R279" s="11"/>
      <c r="S279" s="11"/>
      <c r="U279" s="11"/>
      <c r="AD279" s="11"/>
      <c r="AE279" s="11"/>
      <c r="AF279" s="11"/>
      <c r="AO279" s="15"/>
    </row>
    <row r="280" spans="17:41" s="9" customFormat="1" ht="15.75">
      <c r="Q280" s="11"/>
      <c r="R280" s="11"/>
      <c r="S280" s="11"/>
      <c r="U280" s="11"/>
      <c r="AD280" s="11"/>
      <c r="AE280" s="11"/>
      <c r="AF280" s="11"/>
      <c r="AO280" s="15"/>
    </row>
    <row r="281" spans="17:41" s="9" customFormat="1" ht="15.75">
      <c r="Q281" s="11"/>
      <c r="R281" s="11"/>
      <c r="S281" s="11"/>
      <c r="U281" s="11"/>
      <c r="AD281" s="11"/>
      <c r="AE281" s="11"/>
      <c r="AF281" s="11"/>
      <c r="AO281" s="15"/>
    </row>
    <row r="282" spans="17:41" s="9" customFormat="1" ht="15.75">
      <c r="Q282" s="11"/>
      <c r="R282" s="11"/>
      <c r="S282" s="11"/>
      <c r="U282" s="11"/>
      <c r="AD282" s="11"/>
      <c r="AE282" s="11"/>
      <c r="AF282" s="11"/>
      <c r="AO282" s="15"/>
    </row>
    <row r="283" spans="17:41" s="9" customFormat="1" ht="15.75">
      <c r="Q283" s="11"/>
      <c r="R283" s="11"/>
      <c r="S283" s="11"/>
      <c r="U283" s="11"/>
      <c r="AD283" s="11"/>
      <c r="AE283" s="11"/>
      <c r="AF283" s="11"/>
      <c r="AO283" s="15"/>
    </row>
    <row r="284" spans="17:41" s="9" customFormat="1" ht="15.75">
      <c r="Q284" s="11"/>
      <c r="R284" s="11"/>
      <c r="S284" s="11"/>
      <c r="U284" s="11"/>
      <c r="AD284" s="11"/>
      <c r="AE284" s="11"/>
      <c r="AF284" s="11"/>
      <c r="AO284" s="15"/>
    </row>
    <row r="285" spans="17:41" s="9" customFormat="1" ht="15.75">
      <c r="Q285" s="11"/>
      <c r="R285" s="11"/>
      <c r="S285" s="11"/>
      <c r="U285" s="11"/>
      <c r="AD285" s="11"/>
      <c r="AE285" s="11"/>
      <c r="AF285" s="11"/>
      <c r="AO285" s="15"/>
    </row>
    <row r="286" spans="17:41" s="9" customFormat="1" ht="15.75">
      <c r="Q286" s="11"/>
      <c r="R286" s="11"/>
      <c r="S286" s="11"/>
      <c r="U286" s="11"/>
      <c r="AD286" s="11"/>
      <c r="AE286" s="11"/>
      <c r="AF286" s="11"/>
      <c r="AO286" s="15"/>
    </row>
    <row r="287" spans="17:41" s="9" customFormat="1" ht="15.75">
      <c r="Q287" s="11"/>
      <c r="R287" s="11"/>
      <c r="S287" s="11"/>
      <c r="U287" s="11"/>
      <c r="AD287" s="11"/>
      <c r="AE287" s="11"/>
      <c r="AF287" s="11"/>
      <c r="AO287" s="15"/>
    </row>
    <row r="288" spans="17:41" s="9" customFormat="1" ht="15.75">
      <c r="Q288" s="11"/>
      <c r="R288" s="11"/>
      <c r="S288" s="11"/>
      <c r="U288" s="11"/>
      <c r="AD288" s="11"/>
      <c r="AE288" s="11"/>
      <c r="AF288" s="11"/>
      <c r="AO288" s="15"/>
    </row>
    <row r="289" spans="17:41" s="9" customFormat="1" ht="15.75">
      <c r="Q289" s="11"/>
      <c r="R289" s="11"/>
      <c r="S289" s="11"/>
      <c r="U289" s="11"/>
      <c r="AD289" s="11"/>
      <c r="AE289" s="11"/>
      <c r="AF289" s="11"/>
      <c r="AO289" s="15"/>
    </row>
    <row r="290" spans="17:41" s="9" customFormat="1" ht="15.75">
      <c r="Q290" s="11"/>
      <c r="R290" s="11"/>
      <c r="S290" s="11"/>
      <c r="U290" s="11"/>
      <c r="AD290" s="11"/>
      <c r="AE290" s="11"/>
      <c r="AF290" s="11"/>
      <c r="AO290" s="15"/>
    </row>
    <row r="291" spans="17:41" s="9" customFormat="1" ht="15.75">
      <c r="Q291" s="11"/>
      <c r="R291" s="11"/>
      <c r="S291" s="11"/>
      <c r="U291" s="11"/>
      <c r="AD291" s="11"/>
      <c r="AE291" s="11"/>
      <c r="AF291" s="11"/>
      <c r="AO291" s="15"/>
    </row>
    <row r="292" spans="17:41" s="9" customFormat="1" ht="15.75">
      <c r="Q292" s="11"/>
      <c r="R292" s="11"/>
      <c r="S292" s="11"/>
      <c r="U292" s="11"/>
      <c r="AD292" s="11"/>
      <c r="AE292" s="11"/>
      <c r="AF292" s="11"/>
      <c r="AO292" s="15"/>
    </row>
    <row r="293" spans="17:41" s="9" customFormat="1" ht="15.75">
      <c r="Q293" s="11"/>
      <c r="R293" s="11"/>
      <c r="S293" s="11"/>
      <c r="U293" s="11"/>
      <c r="AD293" s="11"/>
      <c r="AE293" s="11"/>
      <c r="AF293" s="11"/>
      <c r="AO293" s="15"/>
    </row>
    <row r="294" spans="17:41" s="9" customFormat="1" ht="15.75">
      <c r="Q294" s="11"/>
      <c r="R294" s="11"/>
      <c r="S294" s="11"/>
      <c r="U294" s="11"/>
      <c r="AD294" s="11"/>
      <c r="AE294" s="11"/>
      <c r="AF294" s="11"/>
      <c r="AO294" s="15"/>
    </row>
    <row r="295" spans="17:41" s="9" customFormat="1" ht="15.75">
      <c r="Q295" s="11"/>
      <c r="R295" s="11"/>
      <c r="S295" s="11"/>
      <c r="U295" s="11"/>
      <c r="AD295" s="11"/>
      <c r="AE295" s="11"/>
      <c r="AF295" s="11"/>
      <c r="AO295" s="15"/>
    </row>
    <row r="296" spans="17:41" s="9" customFormat="1" ht="15.75">
      <c r="Q296" s="11"/>
      <c r="R296" s="11"/>
      <c r="S296" s="11"/>
      <c r="U296" s="11"/>
      <c r="AD296" s="11"/>
      <c r="AE296" s="11"/>
      <c r="AF296" s="11"/>
      <c r="AO296" s="15"/>
    </row>
    <row r="297" spans="17:41" s="9" customFormat="1" ht="15.75">
      <c r="Q297" s="11"/>
      <c r="R297" s="11"/>
      <c r="S297" s="11"/>
      <c r="U297" s="11"/>
      <c r="AD297" s="11"/>
      <c r="AE297" s="11"/>
      <c r="AF297" s="11"/>
      <c r="AO297" s="15"/>
    </row>
    <row r="298" spans="17:41" s="9" customFormat="1" ht="15.75">
      <c r="Q298" s="11"/>
      <c r="R298" s="11"/>
      <c r="S298" s="11"/>
      <c r="U298" s="11"/>
      <c r="AD298" s="11"/>
      <c r="AE298" s="11"/>
      <c r="AF298" s="11"/>
      <c r="AO298" s="15"/>
    </row>
    <row r="299" spans="17:41" s="9" customFormat="1" ht="15.75">
      <c r="Q299" s="11"/>
      <c r="R299" s="11"/>
      <c r="S299" s="11"/>
      <c r="U299" s="11"/>
      <c r="AD299" s="11"/>
      <c r="AE299" s="11"/>
      <c r="AF299" s="11"/>
      <c r="AO299" s="15"/>
    </row>
    <row r="300" spans="17:41" s="9" customFormat="1" ht="15.75">
      <c r="Q300" s="11"/>
      <c r="R300" s="11"/>
      <c r="S300" s="11"/>
      <c r="U300" s="11"/>
      <c r="AD300" s="11"/>
      <c r="AE300" s="11"/>
      <c r="AF300" s="11"/>
      <c r="AO300" s="15"/>
    </row>
    <row r="301" spans="17:41" s="9" customFormat="1" ht="15.75">
      <c r="Q301" s="11"/>
      <c r="R301" s="11"/>
      <c r="S301" s="11"/>
      <c r="U301" s="11"/>
      <c r="AD301" s="11"/>
      <c r="AE301" s="11"/>
      <c r="AF301" s="11"/>
      <c r="AO301" s="15"/>
    </row>
    <row r="302" spans="17:41" s="9" customFormat="1" ht="15.75">
      <c r="Q302" s="11"/>
      <c r="R302" s="11"/>
      <c r="S302" s="11"/>
      <c r="U302" s="11"/>
      <c r="AD302" s="11"/>
      <c r="AE302" s="11"/>
      <c r="AF302" s="11"/>
      <c r="AO302" s="15"/>
    </row>
    <row r="303" spans="17:41" s="9" customFormat="1" ht="15.75">
      <c r="Q303" s="11"/>
      <c r="R303" s="11"/>
      <c r="S303" s="11"/>
      <c r="U303" s="11"/>
      <c r="AD303" s="11"/>
      <c r="AE303" s="11"/>
      <c r="AF303" s="11"/>
      <c r="AO303" s="15"/>
    </row>
    <row r="304" spans="17:41" s="9" customFormat="1" ht="15.75">
      <c r="Q304" s="11"/>
      <c r="R304" s="11"/>
      <c r="S304" s="11"/>
      <c r="U304" s="11"/>
      <c r="AD304" s="11"/>
      <c r="AE304" s="11"/>
      <c r="AF304" s="11"/>
      <c r="AO304" s="15"/>
    </row>
    <row r="305" spans="17:41" s="9" customFormat="1" ht="15.75">
      <c r="Q305" s="11"/>
      <c r="R305" s="11"/>
      <c r="S305" s="11"/>
      <c r="U305" s="11"/>
      <c r="AD305" s="11"/>
      <c r="AE305" s="11"/>
      <c r="AF305" s="11"/>
      <c r="AO305" s="15"/>
    </row>
    <row r="306" spans="17:41" s="9" customFormat="1" ht="15.75">
      <c r="Q306" s="11"/>
      <c r="R306" s="11"/>
      <c r="S306" s="11"/>
      <c r="U306" s="11"/>
      <c r="AD306" s="11"/>
      <c r="AE306" s="11"/>
      <c r="AF306" s="11"/>
      <c r="AO306" s="15"/>
    </row>
    <row r="307" spans="17:41" s="9" customFormat="1" ht="15.75">
      <c r="Q307" s="11"/>
      <c r="R307" s="11"/>
      <c r="S307" s="11"/>
      <c r="U307" s="11"/>
      <c r="AD307" s="11"/>
      <c r="AE307" s="11"/>
      <c r="AF307" s="11"/>
      <c r="AO307" s="15"/>
    </row>
    <row r="308" spans="17:41" s="9" customFormat="1" ht="15.75">
      <c r="Q308" s="11"/>
      <c r="R308" s="11"/>
      <c r="S308" s="11"/>
      <c r="U308" s="11"/>
      <c r="AD308" s="11"/>
      <c r="AE308" s="11"/>
      <c r="AF308" s="11"/>
      <c r="AO308" s="15"/>
    </row>
    <row r="309" spans="17:41" s="9" customFormat="1" ht="15.75">
      <c r="Q309" s="11"/>
      <c r="R309" s="11"/>
      <c r="S309" s="11"/>
      <c r="U309" s="11"/>
      <c r="AD309" s="11"/>
      <c r="AE309" s="11"/>
      <c r="AF309" s="11"/>
      <c r="AO309" s="15"/>
    </row>
    <row r="310" spans="17:41" s="9" customFormat="1" ht="15.75">
      <c r="Q310" s="11"/>
      <c r="R310" s="11"/>
      <c r="S310" s="11"/>
      <c r="U310" s="11"/>
      <c r="AD310" s="11"/>
      <c r="AE310" s="11"/>
      <c r="AF310" s="11"/>
      <c r="AO310" s="15"/>
    </row>
    <row r="311" spans="17:41" s="9" customFormat="1" ht="15.75">
      <c r="Q311" s="11"/>
      <c r="R311" s="11"/>
      <c r="S311" s="11"/>
      <c r="U311" s="11"/>
      <c r="AD311" s="11"/>
      <c r="AE311" s="11"/>
      <c r="AF311" s="11"/>
      <c r="AO311" s="15"/>
    </row>
    <row r="312" spans="17:41" s="9" customFormat="1" ht="15.75">
      <c r="Q312" s="11"/>
      <c r="R312" s="11"/>
      <c r="S312" s="11"/>
      <c r="U312" s="11"/>
      <c r="AD312" s="11"/>
      <c r="AE312" s="11"/>
      <c r="AF312" s="11"/>
      <c r="AO312" s="15"/>
    </row>
    <row r="313" spans="17:41" s="9" customFormat="1" ht="15.75">
      <c r="Q313" s="11"/>
      <c r="R313" s="11"/>
      <c r="S313" s="11"/>
      <c r="U313" s="11"/>
      <c r="AD313" s="11"/>
      <c r="AE313" s="11"/>
      <c r="AF313" s="11"/>
      <c r="AO313" s="15"/>
    </row>
    <row r="314" spans="17:41" s="9" customFormat="1" ht="15.75">
      <c r="Q314" s="11"/>
      <c r="R314" s="11"/>
      <c r="S314" s="11"/>
      <c r="U314" s="11"/>
      <c r="AD314" s="11"/>
      <c r="AE314" s="11"/>
      <c r="AF314" s="11"/>
      <c r="AO314" s="15"/>
    </row>
    <row r="315" spans="17:41" s="9" customFormat="1" ht="15.75">
      <c r="Q315" s="11"/>
      <c r="R315" s="11"/>
      <c r="S315" s="11"/>
      <c r="U315" s="11"/>
      <c r="AD315" s="11"/>
      <c r="AE315" s="11"/>
      <c r="AF315" s="11"/>
      <c r="AO315" s="15"/>
    </row>
    <row r="316" spans="17:41" s="9" customFormat="1" ht="15.75">
      <c r="Q316" s="11"/>
      <c r="R316" s="11"/>
      <c r="S316" s="11"/>
      <c r="U316" s="11"/>
      <c r="AD316" s="11"/>
      <c r="AE316" s="11"/>
      <c r="AF316" s="11"/>
      <c r="AO316" s="15"/>
    </row>
    <row r="317" spans="17:41" s="9" customFormat="1" ht="15.75">
      <c r="Q317" s="11"/>
      <c r="R317" s="11"/>
      <c r="S317" s="11"/>
      <c r="U317" s="11"/>
      <c r="AD317" s="11"/>
      <c r="AE317" s="11"/>
      <c r="AF317" s="11"/>
      <c r="AO317" s="15"/>
    </row>
    <row r="318" spans="17:41" s="9" customFormat="1" ht="15.75">
      <c r="Q318" s="11"/>
      <c r="R318" s="11"/>
      <c r="S318" s="11"/>
      <c r="U318" s="11"/>
      <c r="AD318" s="11"/>
      <c r="AE318" s="11"/>
      <c r="AF318" s="11"/>
      <c r="AO318" s="15"/>
    </row>
    <row r="319" spans="17:41" s="9" customFormat="1" ht="15.75">
      <c r="Q319" s="11"/>
      <c r="R319" s="11"/>
      <c r="S319" s="11"/>
      <c r="U319" s="11"/>
      <c r="AD319" s="11"/>
      <c r="AE319" s="11"/>
      <c r="AF319" s="11"/>
      <c r="AO319" s="15"/>
    </row>
    <row r="320" spans="17:41" s="9" customFormat="1" ht="15.75">
      <c r="Q320" s="11"/>
      <c r="R320" s="11"/>
      <c r="S320" s="11"/>
      <c r="U320" s="11"/>
      <c r="AD320" s="11"/>
      <c r="AE320" s="11"/>
      <c r="AF320" s="11"/>
      <c r="AO320" s="15"/>
    </row>
    <row r="321" spans="17:41" s="9" customFormat="1" ht="15.75">
      <c r="Q321" s="11"/>
      <c r="R321" s="11"/>
      <c r="S321" s="11"/>
      <c r="U321" s="11"/>
      <c r="AD321" s="11"/>
      <c r="AE321" s="11"/>
      <c r="AF321" s="11"/>
      <c r="AO321" s="15"/>
    </row>
    <row r="322" spans="17:41" s="9" customFormat="1" ht="15.75">
      <c r="Q322" s="11"/>
      <c r="R322" s="11"/>
      <c r="S322" s="11"/>
      <c r="U322" s="11"/>
      <c r="AD322" s="11"/>
      <c r="AE322" s="11"/>
      <c r="AF322" s="11"/>
      <c r="AO322" s="15"/>
    </row>
    <row r="323" spans="17:41" s="9" customFormat="1" ht="15.75">
      <c r="Q323" s="11"/>
      <c r="R323" s="11"/>
      <c r="S323" s="11"/>
      <c r="U323" s="11"/>
      <c r="AD323" s="11"/>
      <c r="AE323" s="11"/>
      <c r="AF323" s="11"/>
      <c r="AO323" s="15"/>
    </row>
    <row r="324" spans="17:41" s="9" customFormat="1" ht="15.75">
      <c r="Q324" s="11"/>
      <c r="R324" s="11"/>
      <c r="S324" s="11"/>
      <c r="U324" s="11"/>
      <c r="AD324" s="11"/>
      <c r="AE324" s="11"/>
      <c r="AF324" s="11"/>
      <c r="AO324" s="15"/>
    </row>
    <row r="325" spans="17:41" s="9" customFormat="1" ht="15.75">
      <c r="Q325" s="11"/>
      <c r="R325" s="11"/>
      <c r="S325" s="11"/>
      <c r="U325" s="11"/>
      <c r="AD325" s="11"/>
      <c r="AE325" s="11"/>
      <c r="AF325" s="11"/>
      <c r="AO325" s="15"/>
    </row>
    <row r="326" spans="17:41" s="9" customFormat="1" ht="15.75">
      <c r="Q326" s="11"/>
      <c r="R326" s="11"/>
      <c r="S326" s="11"/>
      <c r="U326" s="11"/>
      <c r="AD326" s="11"/>
      <c r="AE326" s="11"/>
      <c r="AF326" s="11"/>
      <c r="AO326" s="15"/>
    </row>
    <row r="327" spans="17:41" s="9" customFormat="1" ht="15.75">
      <c r="Q327" s="11"/>
      <c r="R327" s="11"/>
      <c r="S327" s="11"/>
      <c r="U327" s="11"/>
      <c r="AD327" s="11"/>
      <c r="AE327" s="11"/>
      <c r="AF327" s="11"/>
      <c r="AO327" s="15"/>
    </row>
    <row r="328" spans="17:41" s="9" customFormat="1" ht="15.75">
      <c r="Q328" s="11"/>
      <c r="R328" s="11"/>
      <c r="S328" s="11"/>
      <c r="U328" s="11"/>
      <c r="AD328" s="11"/>
      <c r="AE328" s="11"/>
      <c r="AF328" s="11"/>
      <c r="AO328" s="15"/>
    </row>
    <row r="329" spans="17:41" s="9" customFormat="1" ht="15.75">
      <c r="Q329" s="11"/>
      <c r="R329" s="11"/>
      <c r="S329" s="11"/>
      <c r="U329" s="11"/>
      <c r="AD329" s="11"/>
      <c r="AE329" s="11"/>
      <c r="AF329" s="11"/>
      <c r="AO329" s="15"/>
    </row>
    <row r="330" spans="17:41" s="9" customFormat="1" ht="15.75">
      <c r="Q330" s="11"/>
      <c r="R330" s="11"/>
      <c r="S330" s="11"/>
      <c r="U330" s="11"/>
      <c r="AD330" s="11"/>
      <c r="AE330" s="11"/>
      <c r="AF330" s="11"/>
      <c r="AO330" s="15"/>
    </row>
    <row r="331" spans="17:41" s="9" customFormat="1" ht="15.75">
      <c r="Q331" s="11"/>
      <c r="R331" s="11"/>
      <c r="S331" s="11"/>
      <c r="U331" s="11"/>
      <c r="AD331" s="11"/>
      <c r="AE331" s="11"/>
      <c r="AF331" s="11"/>
      <c r="AO331" s="15"/>
    </row>
    <row r="332" spans="17:41" s="9" customFormat="1" ht="15.75">
      <c r="Q332" s="11"/>
      <c r="R332" s="11"/>
      <c r="S332" s="11"/>
      <c r="U332" s="11"/>
      <c r="AD332" s="11"/>
      <c r="AE332" s="11"/>
      <c r="AF332" s="11"/>
      <c r="AO332" s="15"/>
    </row>
    <row r="333" spans="17:41" s="9" customFormat="1" ht="15.75">
      <c r="Q333" s="11"/>
      <c r="R333" s="11"/>
      <c r="S333" s="11"/>
      <c r="U333" s="11"/>
      <c r="AD333" s="11"/>
      <c r="AE333" s="11"/>
      <c r="AF333" s="11"/>
      <c r="AO333" s="15"/>
    </row>
    <row r="334" spans="17:41" s="9" customFormat="1" ht="15.75">
      <c r="Q334" s="11"/>
      <c r="R334" s="11"/>
      <c r="S334" s="11"/>
      <c r="U334" s="11"/>
      <c r="AD334" s="11"/>
      <c r="AE334" s="11"/>
      <c r="AF334" s="11"/>
      <c r="AO334" s="15"/>
    </row>
    <row r="335" spans="17:41" s="9" customFormat="1" ht="15.75">
      <c r="Q335" s="11"/>
      <c r="R335" s="11"/>
      <c r="S335" s="11"/>
      <c r="U335" s="11"/>
      <c r="AD335" s="11"/>
      <c r="AE335" s="11"/>
      <c r="AF335" s="11"/>
      <c r="AO335" s="15"/>
    </row>
    <row r="336" spans="17:41" s="9" customFormat="1" ht="15.75">
      <c r="Q336" s="11"/>
      <c r="R336" s="11"/>
      <c r="S336" s="11"/>
      <c r="U336" s="11"/>
      <c r="AD336" s="11"/>
      <c r="AE336" s="11"/>
      <c r="AF336" s="11"/>
      <c r="AO336" s="15"/>
    </row>
    <row r="337" spans="17:41" s="9" customFormat="1" ht="15.75">
      <c r="Q337" s="11"/>
      <c r="R337" s="11"/>
      <c r="S337" s="11"/>
      <c r="U337" s="11"/>
      <c r="AD337" s="11"/>
      <c r="AE337" s="11"/>
      <c r="AF337" s="11"/>
      <c r="AO337" s="15"/>
    </row>
    <row r="338" spans="17:41" s="9" customFormat="1" ht="15.75">
      <c r="Q338" s="11"/>
      <c r="R338" s="11"/>
      <c r="S338" s="11"/>
      <c r="U338" s="11"/>
      <c r="AD338" s="11"/>
      <c r="AE338" s="11"/>
      <c r="AF338" s="11"/>
      <c r="AO338" s="15"/>
    </row>
    <row r="339" spans="17:41" s="9" customFormat="1" ht="15.75">
      <c r="Q339" s="11"/>
      <c r="R339" s="11"/>
      <c r="S339" s="11"/>
      <c r="U339" s="11"/>
      <c r="AD339" s="11"/>
      <c r="AE339" s="11"/>
      <c r="AF339" s="11"/>
      <c r="AO339" s="15"/>
    </row>
    <row r="340" spans="17:41" s="9" customFormat="1" ht="15.75">
      <c r="Q340" s="11"/>
      <c r="R340" s="11"/>
      <c r="S340" s="11"/>
      <c r="U340" s="11"/>
      <c r="AD340" s="11"/>
      <c r="AE340" s="11"/>
      <c r="AF340" s="11"/>
      <c r="AO340" s="15"/>
    </row>
    <row r="341" spans="17:41" s="9" customFormat="1" ht="15.75">
      <c r="Q341" s="11"/>
      <c r="R341" s="11"/>
      <c r="S341" s="11"/>
      <c r="U341" s="11"/>
      <c r="AD341" s="11"/>
      <c r="AE341" s="11"/>
      <c r="AF341" s="11"/>
      <c r="AO341" s="15"/>
    </row>
    <row r="342" spans="17:41" s="9" customFormat="1" ht="15.75">
      <c r="Q342" s="11"/>
      <c r="R342" s="11"/>
      <c r="S342" s="11"/>
      <c r="U342" s="11"/>
      <c r="AD342" s="11"/>
      <c r="AE342" s="11"/>
      <c r="AF342" s="11"/>
      <c r="AO342" s="15"/>
    </row>
    <row r="343" spans="17:41" s="9" customFormat="1" ht="15.75">
      <c r="Q343" s="11"/>
      <c r="R343" s="11"/>
      <c r="S343" s="11"/>
      <c r="U343" s="11"/>
      <c r="AD343" s="11"/>
      <c r="AE343" s="11"/>
      <c r="AF343" s="11"/>
      <c r="AO343" s="15"/>
    </row>
    <row r="344" spans="17:41" s="9" customFormat="1" ht="15.75">
      <c r="Q344" s="11"/>
      <c r="R344" s="11"/>
      <c r="S344" s="11"/>
      <c r="U344" s="11"/>
      <c r="AD344" s="11"/>
      <c r="AE344" s="11"/>
      <c r="AF344" s="11"/>
      <c r="AO344" s="15"/>
    </row>
    <row r="345" spans="17:41" s="9" customFormat="1" ht="15.75">
      <c r="Q345" s="11"/>
      <c r="R345" s="11"/>
      <c r="S345" s="11"/>
      <c r="U345" s="11"/>
      <c r="AD345" s="11"/>
      <c r="AE345" s="11"/>
      <c r="AF345" s="11"/>
      <c r="AO345" s="15"/>
    </row>
    <row r="346" spans="17:41" s="9" customFormat="1" ht="15.75">
      <c r="Q346" s="11"/>
      <c r="R346" s="11"/>
      <c r="S346" s="11"/>
      <c r="U346" s="11"/>
      <c r="AD346" s="11"/>
      <c r="AE346" s="11"/>
      <c r="AF346" s="11"/>
      <c r="AO346" s="15"/>
    </row>
    <row r="347" spans="17:41" s="9" customFormat="1" ht="15.75">
      <c r="Q347" s="11"/>
      <c r="R347" s="11"/>
      <c r="S347" s="11"/>
      <c r="U347" s="11"/>
      <c r="AD347" s="11"/>
      <c r="AE347" s="11"/>
      <c r="AF347" s="11"/>
      <c r="AO347" s="15"/>
    </row>
    <row r="348" spans="17:41" s="9" customFormat="1" ht="15.75">
      <c r="Q348" s="11"/>
      <c r="R348" s="11"/>
      <c r="S348" s="11"/>
      <c r="U348" s="11"/>
      <c r="AD348" s="11"/>
      <c r="AE348" s="11"/>
      <c r="AF348" s="11"/>
      <c r="AO348" s="15"/>
    </row>
    <row r="349" spans="17:41" s="9" customFormat="1" ht="15.75">
      <c r="Q349" s="11"/>
      <c r="R349" s="11"/>
      <c r="S349" s="11"/>
      <c r="U349" s="11"/>
      <c r="AD349" s="11"/>
      <c r="AE349" s="11"/>
      <c r="AF349" s="11"/>
      <c r="AO349" s="15"/>
    </row>
    <row r="350" spans="17:41" s="9" customFormat="1" ht="15.75">
      <c r="Q350" s="11"/>
      <c r="R350" s="11"/>
      <c r="S350" s="11"/>
      <c r="U350" s="11"/>
      <c r="AD350" s="11"/>
      <c r="AE350" s="11"/>
      <c r="AF350" s="11"/>
      <c r="AO350" s="15"/>
    </row>
    <row r="351" spans="17:41" s="9" customFormat="1" ht="15.75">
      <c r="Q351" s="11"/>
      <c r="R351" s="11"/>
      <c r="S351" s="11"/>
      <c r="U351" s="11"/>
      <c r="AD351" s="11"/>
      <c r="AE351" s="11"/>
      <c r="AF351" s="11"/>
      <c r="AO351" s="15"/>
    </row>
    <row r="352" spans="17:41" s="9" customFormat="1" ht="15.75">
      <c r="Q352" s="11"/>
      <c r="R352" s="11"/>
      <c r="S352" s="11"/>
      <c r="U352" s="11"/>
      <c r="AD352" s="11"/>
      <c r="AE352" s="11"/>
      <c r="AF352" s="11"/>
      <c r="AO352" s="15"/>
    </row>
    <row r="353" spans="17:41" s="9" customFormat="1" ht="15.75">
      <c r="Q353" s="11"/>
      <c r="R353" s="11"/>
      <c r="S353" s="11"/>
      <c r="U353" s="11"/>
      <c r="AD353" s="11"/>
      <c r="AE353" s="11"/>
      <c r="AF353" s="11"/>
      <c r="AO353" s="15"/>
    </row>
    <row r="354" spans="17:41" s="9" customFormat="1" ht="15.75">
      <c r="Q354" s="11"/>
      <c r="R354" s="11"/>
      <c r="S354" s="11"/>
      <c r="U354" s="11"/>
      <c r="AD354" s="11"/>
      <c r="AE354" s="11"/>
      <c r="AF354" s="11"/>
      <c r="AO354" s="15"/>
    </row>
    <row r="355" spans="17:41" s="9" customFormat="1" ht="15.75">
      <c r="Q355" s="11"/>
      <c r="R355" s="11"/>
      <c r="S355" s="11"/>
      <c r="U355" s="11"/>
      <c r="AD355" s="11"/>
      <c r="AE355" s="11"/>
      <c r="AF355" s="11"/>
      <c r="AO355" s="15"/>
    </row>
    <row r="356" spans="17:41" s="9" customFormat="1" ht="15.75">
      <c r="Q356" s="11"/>
      <c r="R356" s="11"/>
      <c r="S356" s="11"/>
      <c r="U356" s="11"/>
      <c r="AD356" s="11"/>
      <c r="AE356" s="11"/>
      <c r="AF356" s="11"/>
      <c r="AO356" s="15"/>
    </row>
    <row r="357" spans="17:41" s="9" customFormat="1" ht="15.75">
      <c r="Q357" s="11"/>
      <c r="R357" s="11"/>
      <c r="S357" s="11"/>
      <c r="U357" s="11"/>
      <c r="AD357" s="11"/>
      <c r="AE357" s="11"/>
      <c r="AF357" s="11"/>
      <c r="AO357" s="15"/>
    </row>
    <row r="358" spans="17:41" s="9" customFormat="1" ht="15.75">
      <c r="Q358" s="11"/>
      <c r="R358" s="11"/>
      <c r="S358" s="11"/>
      <c r="U358" s="11"/>
      <c r="AD358" s="11"/>
      <c r="AE358" s="11"/>
      <c r="AF358" s="11"/>
      <c r="AO358" s="15"/>
    </row>
    <row r="359" spans="17:41" s="9" customFormat="1" ht="15.75">
      <c r="Q359" s="11"/>
      <c r="R359" s="11"/>
      <c r="S359" s="11"/>
      <c r="U359" s="11"/>
      <c r="AD359" s="11"/>
      <c r="AE359" s="11"/>
      <c r="AF359" s="11"/>
      <c r="AO359" s="15"/>
    </row>
    <row r="360" spans="17:41" s="9" customFormat="1" ht="15.75">
      <c r="Q360" s="11"/>
      <c r="R360" s="11"/>
      <c r="S360" s="11"/>
      <c r="U360" s="11"/>
      <c r="AD360" s="11"/>
      <c r="AE360" s="11"/>
      <c r="AF360" s="11"/>
      <c r="AO360" s="15"/>
    </row>
    <row r="361" spans="17:41" s="9" customFormat="1" ht="15.75">
      <c r="Q361" s="11"/>
      <c r="R361" s="11"/>
      <c r="S361" s="11"/>
      <c r="U361" s="11"/>
      <c r="AD361" s="11"/>
      <c r="AE361" s="11"/>
      <c r="AF361" s="11"/>
      <c r="AO361" s="15"/>
    </row>
    <row r="362" spans="17:41" s="9" customFormat="1" ht="15.75">
      <c r="Q362" s="11"/>
      <c r="R362" s="11"/>
      <c r="S362" s="11"/>
      <c r="U362" s="11"/>
      <c r="AD362" s="11"/>
      <c r="AE362" s="11"/>
      <c r="AF362" s="11"/>
      <c r="AO362" s="15"/>
    </row>
    <row r="363" spans="17:41" s="9" customFormat="1" ht="15.75">
      <c r="Q363" s="11"/>
      <c r="R363" s="11"/>
      <c r="S363" s="11"/>
      <c r="U363" s="11"/>
      <c r="AD363" s="11"/>
      <c r="AE363" s="11"/>
      <c r="AF363" s="11"/>
      <c r="AO363" s="15"/>
    </row>
    <row r="364" spans="17:41" s="9" customFormat="1" ht="15.75">
      <c r="Q364" s="11"/>
      <c r="R364" s="11"/>
      <c r="S364" s="11"/>
      <c r="U364" s="11"/>
      <c r="AD364" s="11"/>
      <c r="AE364" s="11"/>
      <c r="AF364" s="11"/>
      <c r="AO364" s="15"/>
    </row>
    <row r="365" spans="17:41" s="9" customFormat="1" ht="15.75">
      <c r="Q365" s="11"/>
      <c r="R365" s="11"/>
      <c r="S365" s="11"/>
      <c r="U365" s="11"/>
      <c r="AD365" s="11"/>
      <c r="AE365" s="11"/>
      <c r="AF365" s="11"/>
      <c r="AO365" s="15"/>
    </row>
    <row r="366" spans="17:41" s="9" customFormat="1" ht="15.75">
      <c r="Q366" s="11"/>
      <c r="R366" s="11"/>
      <c r="S366" s="11"/>
      <c r="U366" s="11"/>
      <c r="AD366" s="11"/>
      <c r="AE366" s="11"/>
      <c r="AF366" s="11"/>
      <c r="AO366" s="15"/>
    </row>
    <row r="367" spans="17:41" s="9" customFormat="1" ht="15.75">
      <c r="Q367" s="11"/>
      <c r="R367" s="11"/>
      <c r="S367" s="11"/>
      <c r="U367" s="11"/>
      <c r="AD367" s="11"/>
      <c r="AE367" s="11"/>
      <c r="AF367" s="11"/>
      <c r="AO367" s="15"/>
    </row>
    <row r="368" spans="17:41" s="9" customFormat="1" ht="15.75">
      <c r="Q368" s="11"/>
      <c r="R368" s="11"/>
      <c r="S368" s="11"/>
      <c r="U368" s="11"/>
      <c r="AD368" s="11"/>
      <c r="AE368" s="11"/>
      <c r="AF368" s="11"/>
      <c r="AO368" s="15"/>
    </row>
    <row r="369" spans="17:41" s="9" customFormat="1" ht="15.75">
      <c r="Q369" s="11"/>
      <c r="R369" s="11"/>
      <c r="S369" s="11"/>
      <c r="U369" s="11"/>
      <c r="AD369" s="11"/>
      <c r="AE369" s="11"/>
      <c r="AF369" s="11"/>
      <c r="AO369" s="15"/>
    </row>
    <row r="370" spans="17:41" s="9" customFormat="1" ht="15.75">
      <c r="Q370" s="11"/>
      <c r="R370" s="11"/>
      <c r="S370" s="11"/>
      <c r="U370" s="11"/>
      <c r="AD370" s="11"/>
      <c r="AE370" s="11"/>
      <c r="AF370" s="11"/>
      <c r="AO370" s="15"/>
    </row>
    <row r="371" spans="17:41" s="9" customFormat="1" ht="15.75">
      <c r="Q371" s="11"/>
      <c r="R371" s="11"/>
      <c r="S371" s="11"/>
      <c r="U371" s="11"/>
      <c r="AD371" s="11"/>
      <c r="AE371" s="11"/>
      <c r="AF371" s="11"/>
      <c r="AO371" s="15"/>
    </row>
    <row r="372" spans="17:41" s="9" customFormat="1" ht="15.75">
      <c r="Q372" s="11"/>
      <c r="R372" s="11"/>
      <c r="S372" s="11"/>
      <c r="U372" s="11"/>
      <c r="AD372" s="11"/>
      <c r="AE372" s="11"/>
      <c r="AF372" s="11"/>
      <c r="AO372" s="15"/>
    </row>
    <row r="373" spans="17:41" s="9" customFormat="1" ht="15.75">
      <c r="Q373" s="11"/>
      <c r="R373" s="11"/>
      <c r="S373" s="11"/>
      <c r="U373" s="11"/>
      <c r="AD373" s="11"/>
      <c r="AE373" s="11"/>
      <c r="AF373" s="11"/>
      <c r="AO373" s="15"/>
    </row>
    <row r="374" spans="17:41" s="9" customFormat="1" ht="15.75">
      <c r="Q374" s="11"/>
      <c r="R374" s="11"/>
      <c r="S374" s="11"/>
      <c r="U374" s="11"/>
      <c r="AD374" s="11"/>
      <c r="AE374" s="11"/>
      <c r="AF374" s="11"/>
      <c r="AO374" s="15"/>
    </row>
    <row r="375" spans="17:41" s="9" customFormat="1" ht="15.75">
      <c r="Q375" s="11"/>
      <c r="R375" s="11"/>
      <c r="S375" s="11"/>
      <c r="U375" s="11"/>
      <c r="AD375" s="11"/>
      <c r="AE375" s="11"/>
      <c r="AF375" s="11"/>
      <c r="AO375" s="15"/>
    </row>
    <row r="376" spans="17:41" s="9" customFormat="1" ht="15.75">
      <c r="Q376" s="11"/>
      <c r="R376" s="11"/>
      <c r="S376" s="11"/>
      <c r="U376" s="11"/>
      <c r="AD376" s="11"/>
      <c r="AE376" s="11"/>
      <c r="AF376" s="11"/>
      <c r="AO376" s="15"/>
    </row>
    <row r="377" spans="17:41" s="9" customFormat="1" ht="15.75">
      <c r="Q377" s="11"/>
      <c r="R377" s="11"/>
      <c r="S377" s="11"/>
      <c r="U377" s="11"/>
      <c r="AD377" s="11"/>
      <c r="AE377" s="11"/>
      <c r="AF377" s="11"/>
      <c r="AO377" s="15"/>
    </row>
    <row r="378" spans="17:41" s="9" customFormat="1" ht="15.75">
      <c r="Q378" s="11"/>
      <c r="R378" s="11"/>
      <c r="S378" s="11"/>
      <c r="U378" s="11"/>
      <c r="AD378" s="11"/>
      <c r="AE378" s="11"/>
      <c r="AF378" s="11"/>
      <c r="AO378" s="15"/>
    </row>
    <row r="379" spans="17:41" s="9" customFormat="1" ht="15.75">
      <c r="Q379" s="11"/>
      <c r="R379" s="11"/>
      <c r="S379" s="11"/>
      <c r="U379" s="11"/>
      <c r="AD379" s="11"/>
      <c r="AE379" s="11"/>
      <c r="AF379" s="11"/>
      <c r="AO379" s="15"/>
    </row>
    <row r="380" spans="17:41" s="9" customFormat="1" ht="15.75">
      <c r="Q380" s="11"/>
      <c r="R380" s="11"/>
      <c r="S380" s="11"/>
      <c r="U380" s="11"/>
      <c r="AD380" s="11"/>
      <c r="AE380" s="11"/>
      <c r="AF380" s="11"/>
      <c r="AO380" s="15"/>
    </row>
    <row r="381" spans="17:41" s="9" customFormat="1" ht="15.75">
      <c r="Q381" s="11"/>
      <c r="R381" s="11"/>
      <c r="S381" s="11"/>
      <c r="U381" s="11"/>
      <c r="AD381" s="11"/>
      <c r="AE381" s="11"/>
      <c r="AF381" s="11"/>
      <c r="AO381" s="15"/>
    </row>
    <row r="382" spans="17:41" s="9" customFormat="1" ht="15.75">
      <c r="Q382" s="11"/>
      <c r="R382" s="11"/>
      <c r="S382" s="11"/>
      <c r="U382" s="11"/>
      <c r="AD382" s="11"/>
      <c r="AE382" s="11"/>
      <c r="AF382" s="11"/>
      <c r="AO382" s="15"/>
    </row>
    <row r="383" spans="17:41" s="9" customFormat="1" ht="15.75">
      <c r="Q383" s="11"/>
      <c r="R383" s="11"/>
      <c r="S383" s="11"/>
      <c r="U383" s="11"/>
      <c r="AD383" s="11"/>
      <c r="AE383" s="11"/>
      <c r="AF383" s="11"/>
      <c r="AO383" s="15"/>
    </row>
    <row r="384" spans="17:41" s="9" customFormat="1" ht="15.75">
      <c r="Q384" s="11"/>
      <c r="R384" s="11"/>
      <c r="S384" s="11"/>
      <c r="U384" s="11"/>
      <c r="AD384" s="11"/>
      <c r="AE384" s="11"/>
      <c r="AF384" s="11"/>
      <c r="AO384" s="15"/>
    </row>
    <row r="385" spans="17:41" s="9" customFormat="1" ht="15.75">
      <c r="Q385" s="11"/>
      <c r="R385" s="11"/>
      <c r="S385" s="11"/>
      <c r="U385" s="11"/>
      <c r="AD385" s="11"/>
      <c r="AE385" s="11"/>
      <c r="AF385" s="11"/>
      <c r="AO385" s="15"/>
    </row>
    <row r="386" spans="17:41" s="9" customFormat="1" ht="15.75">
      <c r="Q386" s="11"/>
      <c r="R386" s="11"/>
      <c r="S386" s="11"/>
      <c r="U386" s="11"/>
      <c r="AD386" s="11"/>
      <c r="AE386" s="11"/>
      <c r="AF386" s="11"/>
      <c r="AO386" s="15"/>
    </row>
    <row r="387" spans="17:41" s="9" customFormat="1" ht="15.75">
      <c r="Q387" s="11"/>
      <c r="R387" s="11"/>
      <c r="S387" s="11"/>
      <c r="U387" s="11"/>
      <c r="AD387" s="11"/>
      <c r="AE387" s="11"/>
      <c r="AF387" s="11"/>
      <c r="AO387" s="15"/>
    </row>
    <row r="388" spans="17:41" s="9" customFormat="1" ht="15.75">
      <c r="Q388" s="11"/>
      <c r="R388" s="11"/>
      <c r="S388" s="11"/>
      <c r="U388" s="11"/>
      <c r="AD388" s="11"/>
      <c r="AE388" s="11"/>
      <c r="AF388" s="11"/>
      <c r="AO388" s="15"/>
    </row>
    <row r="389" spans="17:41" s="9" customFormat="1" ht="15.75">
      <c r="Q389" s="11"/>
      <c r="R389" s="11"/>
      <c r="S389" s="11"/>
      <c r="U389" s="11"/>
      <c r="AD389" s="11"/>
      <c r="AE389" s="11"/>
      <c r="AF389" s="11"/>
      <c r="AO389" s="15"/>
    </row>
    <row r="390" spans="17:41" s="9" customFormat="1" ht="15.75">
      <c r="Q390" s="11"/>
      <c r="R390" s="11"/>
      <c r="S390" s="11"/>
      <c r="U390" s="11"/>
      <c r="AD390" s="11"/>
      <c r="AE390" s="11"/>
      <c r="AF390" s="11"/>
      <c r="AO390" s="15"/>
    </row>
    <row r="391" spans="17:41" s="9" customFormat="1" ht="15.75">
      <c r="Q391" s="11"/>
      <c r="R391" s="11"/>
      <c r="S391" s="11"/>
      <c r="U391" s="11"/>
      <c r="AD391" s="11"/>
      <c r="AE391" s="11"/>
      <c r="AF391" s="11"/>
      <c r="AO391" s="15"/>
    </row>
    <row r="392" spans="17:41" s="9" customFormat="1" ht="15.75">
      <c r="Q392" s="11"/>
      <c r="R392" s="11"/>
      <c r="S392" s="11"/>
      <c r="U392" s="11"/>
      <c r="AD392" s="11"/>
      <c r="AE392" s="11"/>
      <c r="AF392" s="11"/>
      <c r="AO392" s="15"/>
    </row>
    <row r="393" spans="17:41" s="9" customFormat="1" ht="15.75">
      <c r="Q393" s="11"/>
      <c r="R393" s="11"/>
      <c r="S393" s="11"/>
      <c r="U393" s="11"/>
      <c r="AD393" s="11"/>
      <c r="AE393" s="11"/>
      <c r="AF393" s="11"/>
      <c r="AO393" s="15"/>
    </row>
    <row r="394" spans="17:41" s="9" customFormat="1" ht="15.75">
      <c r="Q394" s="11"/>
      <c r="R394" s="11"/>
      <c r="S394" s="11"/>
      <c r="U394" s="11"/>
      <c r="AD394" s="11"/>
      <c r="AE394" s="11"/>
      <c r="AF394" s="11"/>
      <c r="AO394" s="15"/>
    </row>
    <row r="395" spans="17:41" s="9" customFormat="1" ht="15.75">
      <c r="Q395" s="11"/>
      <c r="R395" s="11"/>
      <c r="S395" s="11"/>
      <c r="U395" s="11"/>
      <c r="AD395" s="11"/>
      <c r="AE395" s="11"/>
      <c r="AF395" s="11"/>
      <c r="AO395" s="15"/>
    </row>
    <row r="396" spans="17:41" s="9" customFormat="1" ht="15.75">
      <c r="Q396" s="11"/>
      <c r="R396" s="11"/>
      <c r="S396" s="11"/>
      <c r="U396" s="11"/>
      <c r="AD396" s="11"/>
      <c r="AE396" s="11"/>
      <c r="AF396" s="11"/>
      <c r="AO396" s="15"/>
    </row>
    <row r="397" spans="17:41" s="9" customFormat="1" ht="15.75">
      <c r="Q397" s="11"/>
      <c r="R397" s="11"/>
      <c r="S397" s="11"/>
      <c r="U397" s="11"/>
      <c r="AD397" s="11"/>
      <c r="AE397" s="11"/>
      <c r="AF397" s="11"/>
      <c r="AO397" s="15"/>
    </row>
    <row r="398" spans="17:41" s="9" customFormat="1" ht="15.75">
      <c r="Q398" s="11"/>
      <c r="R398" s="11"/>
      <c r="S398" s="11"/>
      <c r="U398" s="11"/>
      <c r="AD398" s="11"/>
      <c r="AE398" s="11"/>
      <c r="AF398" s="11"/>
      <c r="AO398" s="15"/>
    </row>
    <row r="399" spans="17:41" s="9" customFormat="1" ht="15.75">
      <c r="Q399" s="11"/>
      <c r="R399" s="11"/>
      <c r="S399" s="11"/>
      <c r="U399" s="11"/>
      <c r="AD399" s="11"/>
      <c r="AE399" s="11"/>
      <c r="AF399" s="11"/>
      <c r="AO399" s="15"/>
    </row>
    <row r="400" spans="17:41" s="9" customFormat="1" ht="15.75">
      <c r="Q400" s="11"/>
      <c r="R400" s="11"/>
      <c r="S400" s="11"/>
      <c r="U400" s="11"/>
      <c r="AD400" s="11"/>
      <c r="AE400" s="11"/>
      <c r="AF400" s="11"/>
      <c r="AO400" s="15"/>
    </row>
    <row r="401" spans="17:41" s="9" customFormat="1" ht="15.75">
      <c r="Q401" s="11"/>
      <c r="R401" s="11"/>
      <c r="S401" s="11"/>
      <c r="U401" s="11"/>
      <c r="AD401" s="11"/>
      <c r="AE401" s="11"/>
      <c r="AF401" s="11"/>
      <c r="AO401" s="15"/>
    </row>
    <row r="402" spans="17:41" s="9" customFormat="1" ht="15.75">
      <c r="Q402" s="11"/>
      <c r="R402" s="11"/>
      <c r="S402" s="11"/>
      <c r="U402" s="11"/>
      <c r="AD402" s="11"/>
      <c r="AE402" s="11"/>
      <c r="AF402" s="11"/>
      <c r="AO402" s="15"/>
    </row>
    <row r="403" spans="17:41" s="9" customFormat="1" ht="15.75">
      <c r="Q403" s="11"/>
      <c r="R403" s="11"/>
      <c r="S403" s="11"/>
      <c r="U403" s="11"/>
      <c r="AD403" s="11"/>
      <c r="AE403" s="11"/>
      <c r="AF403" s="11"/>
      <c r="AO403" s="15"/>
    </row>
    <row r="404" spans="17:41" s="9" customFormat="1" ht="15.75">
      <c r="Q404" s="11"/>
      <c r="R404" s="11"/>
      <c r="S404" s="11"/>
      <c r="U404" s="11"/>
      <c r="AD404" s="11"/>
      <c r="AE404" s="11"/>
      <c r="AF404" s="11"/>
      <c r="AO404" s="15"/>
    </row>
    <row r="405" spans="17:41" s="9" customFormat="1" ht="15.75">
      <c r="Q405" s="11"/>
      <c r="R405" s="11"/>
      <c r="S405" s="11"/>
      <c r="U405" s="11"/>
      <c r="AD405" s="11"/>
      <c r="AE405" s="11"/>
      <c r="AF405" s="11"/>
      <c r="AO405" s="15"/>
    </row>
    <row r="406" spans="17:41" s="9" customFormat="1" ht="15.75">
      <c r="Q406" s="11"/>
      <c r="R406" s="11"/>
      <c r="S406" s="11"/>
      <c r="U406" s="11"/>
      <c r="AD406" s="11"/>
      <c r="AE406" s="11"/>
      <c r="AF406" s="11"/>
      <c r="AO406" s="15"/>
    </row>
    <row r="407" spans="17:41" s="9" customFormat="1" ht="15.75">
      <c r="Q407" s="11"/>
      <c r="R407" s="11"/>
      <c r="S407" s="11"/>
      <c r="U407" s="11"/>
      <c r="AD407" s="11"/>
      <c r="AE407" s="11"/>
      <c r="AF407" s="11"/>
      <c r="AO407" s="15"/>
    </row>
    <row r="408" spans="17:41" s="9" customFormat="1" ht="15.75">
      <c r="Q408" s="11"/>
      <c r="R408" s="11"/>
      <c r="S408" s="11"/>
      <c r="U408" s="11"/>
      <c r="AD408" s="11"/>
      <c r="AE408" s="11"/>
      <c r="AF408" s="11"/>
      <c r="AO408" s="15"/>
    </row>
    <row r="409" spans="17:41" s="9" customFormat="1" ht="15.75">
      <c r="Q409" s="11"/>
      <c r="R409" s="11"/>
      <c r="S409" s="11"/>
      <c r="U409" s="11"/>
      <c r="AD409" s="11"/>
      <c r="AE409" s="11"/>
      <c r="AF409" s="11"/>
      <c r="AO409" s="15"/>
    </row>
    <row r="410" spans="17:41" s="9" customFormat="1" ht="15.75">
      <c r="Q410" s="11"/>
      <c r="R410" s="11"/>
      <c r="S410" s="11"/>
      <c r="U410" s="11"/>
      <c r="AD410" s="11"/>
      <c r="AE410" s="11"/>
      <c r="AF410" s="11"/>
      <c r="AO410" s="15"/>
    </row>
    <row r="411" spans="17:41" s="9" customFormat="1" ht="15.75">
      <c r="Q411" s="11"/>
      <c r="R411" s="11"/>
      <c r="S411" s="11"/>
      <c r="U411" s="11"/>
      <c r="AD411" s="11"/>
      <c r="AE411" s="11"/>
      <c r="AF411" s="11"/>
      <c r="AO411" s="15"/>
    </row>
    <row r="412" spans="17:41" s="9" customFormat="1" ht="15.75">
      <c r="Q412" s="11"/>
      <c r="R412" s="11"/>
      <c r="S412" s="11"/>
      <c r="U412" s="11"/>
      <c r="AD412" s="11"/>
      <c r="AE412" s="11"/>
      <c r="AF412" s="11"/>
      <c r="AO412" s="15"/>
    </row>
    <row r="413" spans="17:41" s="9" customFormat="1" ht="15.75">
      <c r="Q413" s="11"/>
      <c r="R413" s="11"/>
      <c r="S413" s="11"/>
      <c r="U413" s="11"/>
      <c r="AD413" s="11"/>
      <c r="AE413" s="11"/>
      <c r="AF413" s="11"/>
      <c r="AO413" s="15"/>
    </row>
    <row r="414" spans="17:41" s="9" customFormat="1" ht="15.75">
      <c r="Q414" s="11"/>
      <c r="R414" s="11"/>
      <c r="S414" s="11"/>
      <c r="U414" s="11"/>
      <c r="AD414" s="11"/>
      <c r="AE414" s="11"/>
      <c r="AF414" s="11"/>
      <c r="AO414" s="15"/>
    </row>
    <row r="415" spans="17:41" s="9" customFormat="1" ht="15.75">
      <c r="Q415" s="11"/>
      <c r="R415" s="11"/>
      <c r="S415" s="11"/>
      <c r="U415" s="11"/>
      <c r="AD415" s="11"/>
      <c r="AE415" s="11"/>
      <c r="AF415" s="11"/>
      <c r="AO415" s="15"/>
    </row>
    <row r="416" spans="17:41" s="9" customFormat="1" ht="15.75">
      <c r="Q416" s="11"/>
      <c r="R416" s="11"/>
      <c r="S416" s="11"/>
      <c r="U416" s="11"/>
      <c r="AD416" s="11"/>
      <c r="AE416" s="11"/>
      <c r="AF416" s="11"/>
      <c r="AO416" s="15"/>
    </row>
    <row r="417" spans="17:41" s="9" customFormat="1" ht="15.75">
      <c r="Q417" s="11"/>
      <c r="R417" s="11"/>
      <c r="S417" s="11"/>
      <c r="U417" s="11"/>
      <c r="AD417" s="11"/>
      <c r="AE417" s="11"/>
      <c r="AF417" s="11"/>
      <c r="AO417" s="15"/>
    </row>
    <row r="418" spans="17:41" s="9" customFormat="1" ht="15.75">
      <c r="Q418" s="11"/>
      <c r="R418" s="11"/>
      <c r="S418" s="11"/>
      <c r="U418" s="11"/>
      <c r="AD418" s="11"/>
      <c r="AE418" s="11"/>
      <c r="AF418" s="11"/>
      <c r="AO418" s="15"/>
    </row>
    <row r="419" spans="17:41" s="9" customFormat="1" ht="15.75">
      <c r="Q419" s="11"/>
      <c r="R419" s="11"/>
      <c r="S419" s="11"/>
      <c r="U419" s="11"/>
      <c r="AD419" s="11"/>
      <c r="AE419" s="11"/>
      <c r="AF419" s="11"/>
      <c r="AO419" s="15"/>
    </row>
    <row r="420" spans="17:41" s="9" customFormat="1" ht="15.75">
      <c r="Q420" s="11"/>
      <c r="R420" s="11"/>
      <c r="S420" s="11"/>
      <c r="U420" s="11"/>
      <c r="AD420" s="11"/>
      <c r="AE420" s="11"/>
      <c r="AF420" s="11"/>
      <c r="AO420" s="15"/>
    </row>
    <row r="421" spans="17:41" s="9" customFormat="1" ht="15.75">
      <c r="Q421" s="11"/>
      <c r="R421" s="11"/>
      <c r="S421" s="11"/>
      <c r="U421" s="11"/>
      <c r="AD421" s="11"/>
      <c r="AE421" s="11"/>
      <c r="AF421" s="11"/>
      <c r="AO421" s="15"/>
    </row>
    <row r="422" spans="17:41" s="9" customFormat="1" ht="15.75">
      <c r="Q422" s="11"/>
      <c r="R422" s="11"/>
      <c r="S422" s="11"/>
      <c r="U422" s="11"/>
      <c r="AD422" s="11"/>
      <c r="AE422" s="11"/>
      <c r="AF422" s="11"/>
      <c r="AO422" s="15"/>
    </row>
    <row r="423" spans="17:41" s="9" customFormat="1" ht="15.75">
      <c r="Q423" s="11"/>
      <c r="R423" s="11"/>
      <c r="S423" s="11"/>
      <c r="U423" s="11"/>
      <c r="AD423" s="11"/>
      <c r="AE423" s="11"/>
      <c r="AF423" s="11"/>
      <c r="AO423" s="15"/>
    </row>
    <row r="424" spans="17:41" s="9" customFormat="1" ht="15.75">
      <c r="Q424" s="11"/>
      <c r="R424" s="11"/>
      <c r="S424" s="11"/>
      <c r="U424" s="11"/>
      <c r="AD424" s="11"/>
      <c r="AE424" s="11"/>
      <c r="AF424" s="11"/>
      <c r="AO424" s="15"/>
    </row>
    <row r="425" spans="17:41" s="9" customFormat="1" ht="15.75">
      <c r="Q425" s="11"/>
      <c r="R425" s="11"/>
      <c r="S425" s="11"/>
      <c r="U425" s="11"/>
      <c r="AD425" s="11"/>
      <c r="AE425" s="11"/>
      <c r="AF425" s="11"/>
      <c r="AO425" s="15"/>
    </row>
    <row r="426" spans="17:41" s="9" customFormat="1" ht="15.75">
      <c r="Q426" s="11"/>
      <c r="R426" s="11"/>
      <c r="S426" s="11"/>
      <c r="U426" s="11"/>
      <c r="AD426" s="11"/>
      <c r="AE426" s="11"/>
      <c r="AF426" s="11"/>
      <c r="AO426" s="15"/>
    </row>
    <row r="427" spans="17:41" s="9" customFormat="1" ht="15.75">
      <c r="Q427" s="11"/>
      <c r="R427" s="11"/>
      <c r="S427" s="11"/>
      <c r="U427" s="11"/>
      <c r="AD427" s="11"/>
      <c r="AE427" s="11"/>
      <c r="AF427" s="11"/>
      <c r="AO427" s="15"/>
    </row>
    <row r="428" spans="17:41" s="9" customFormat="1" ht="15.75">
      <c r="Q428" s="11"/>
      <c r="R428" s="11"/>
      <c r="S428" s="11"/>
      <c r="U428" s="11"/>
      <c r="AD428" s="11"/>
      <c r="AE428" s="11"/>
      <c r="AF428" s="11"/>
      <c r="AO428" s="15"/>
    </row>
    <row r="429" spans="17:41" s="9" customFormat="1" ht="15.75">
      <c r="Q429" s="11"/>
      <c r="R429" s="11"/>
      <c r="S429" s="11"/>
      <c r="U429" s="11"/>
      <c r="AD429" s="11"/>
      <c r="AE429" s="11"/>
      <c r="AF429" s="11"/>
      <c r="AO429" s="15"/>
    </row>
    <row r="430" spans="17:41" s="9" customFormat="1" ht="15.75">
      <c r="Q430" s="11"/>
      <c r="R430" s="11"/>
      <c r="S430" s="11"/>
      <c r="U430" s="11"/>
      <c r="AD430" s="11"/>
      <c r="AE430" s="11"/>
      <c r="AF430" s="11"/>
      <c r="AO430" s="15"/>
    </row>
    <row r="431" spans="17:41" s="9" customFormat="1" ht="15.75">
      <c r="Q431" s="11"/>
      <c r="R431" s="11"/>
      <c r="S431" s="11"/>
      <c r="U431" s="11"/>
      <c r="AD431" s="11"/>
      <c r="AE431" s="11"/>
      <c r="AF431" s="11"/>
      <c r="AO431" s="15"/>
    </row>
    <row r="432" spans="17:41" s="9" customFormat="1" ht="15.75">
      <c r="Q432" s="11"/>
      <c r="R432" s="11"/>
      <c r="S432" s="11"/>
      <c r="U432" s="11"/>
      <c r="AD432" s="11"/>
      <c r="AE432" s="11"/>
      <c r="AF432" s="11"/>
      <c r="AO432" s="15"/>
    </row>
    <row r="433" spans="17:41" s="9" customFormat="1" ht="15.75">
      <c r="Q433" s="11"/>
      <c r="R433" s="11"/>
      <c r="S433" s="11"/>
      <c r="U433" s="11"/>
      <c r="AD433" s="11"/>
      <c r="AE433" s="11"/>
      <c r="AF433" s="11"/>
      <c r="AO433" s="15"/>
    </row>
    <row r="434" spans="17:41" s="9" customFormat="1" ht="15.75">
      <c r="Q434" s="11"/>
      <c r="R434" s="11"/>
      <c r="S434" s="11"/>
      <c r="U434" s="11"/>
      <c r="AD434" s="11"/>
      <c r="AE434" s="11"/>
      <c r="AF434" s="11"/>
      <c r="AO434" s="15"/>
    </row>
    <row r="435" spans="17:41" s="9" customFormat="1" ht="15.75">
      <c r="Q435" s="11"/>
      <c r="R435" s="11"/>
      <c r="S435" s="11"/>
      <c r="U435" s="11"/>
      <c r="AD435" s="11"/>
      <c r="AE435" s="11"/>
      <c r="AF435" s="11"/>
      <c r="AO435" s="15"/>
    </row>
    <row r="436" spans="17:41" s="9" customFormat="1" ht="15.75">
      <c r="Q436" s="11"/>
      <c r="R436" s="11"/>
      <c r="S436" s="11"/>
      <c r="U436" s="11"/>
      <c r="AD436" s="11"/>
      <c r="AE436" s="11"/>
      <c r="AF436" s="11"/>
      <c r="AO436" s="15"/>
    </row>
    <row r="437" spans="17:41" s="9" customFormat="1" ht="15.75">
      <c r="Q437" s="11"/>
      <c r="R437" s="11"/>
      <c r="S437" s="11"/>
      <c r="U437" s="11"/>
      <c r="AD437" s="11"/>
      <c r="AE437" s="11"/>
      <c r="AF437" s="11"/>
      <c r="AO437" s="15"/>
    </row>
    <row r="438" spans="17:41" s="9" customFormat="1" ht="15.75">
      <c r="Q438" s="11"/>
      <c r="R438" s="11"/>
      <c r="S438" s="11"/>
      <c r="U438" s="11"/>
      <c r="AD438" s="11"/>
      <c r="AE438" s="11"/>
      <c r="AF438" s="11"/>
      <c r="AO438" s="15"/>
    </row>
    <row r="439" spans="17:41" s="9" customFormat="1" ht="15.75">
      <c r="Q439" s="11"/>
      <c r="R439" s="11"/>
      <c r="S439" s="11"/>
      <c r="U439" s="11"/>
      <c r="AD439" s="11"/>
      <c r="AE439" s="11"/>
      <c r="AF439" s="11"/>
      <c r="AO439" s="15"/>
    </row>
    <row r="440" spans="17:41" s="9" customFormat="1" ht="15.75">
      <c r="Q440" s="11"/>
      <c r="R440" s="11"/>
      <c r="S440" s="11"/>
      <c r="U440" s="11"/>
      <c r="AD440" s="11"/>
      <c r="AE440" s="11"/>
      <c r="AF440" s="11"/>
      <c r="AO440" s="15"/>
    </row>
    <row r="441" spans="17:41" s="9" customFormat="1" ht="15.75">
      <c r="Q441" s="11"/>
      <c r="R441" s="11"/>
      <c r="S441" s="11"/>
      <c r="U441" s="11"/>
      <c r="AD441" s="11"/>
      <c r="AE441" s="11"/>
      <c r="AF441" s="11"/>
      <c r="AO441" s="15"/>
    </row>
    <row r="442" spans="17:41" s="9" customFormat="1" ht="15.75">
      <c r="Q442" s="11"/>
      <c r="R442" s="11"/>
      <c r="S442" s="11"/>
      <c r="U442" s="11"/>
      <c r="AD442" s="11"/>
      <c r="AE442" s="11"/>
      <c r="AF442" s="11"/>
      <c r="AO442" s="15"/>
    </row>
    <row r="443" spans="17:41" s="9" customFormat="1" ht="15.75">
      <c r="Q443" s="11"/>
      <c r="R443" s="11"/>
      <c r="S443" s="11"/>
      <c r="U443" s="11"/>
      <c r="AD443" s="11"/>
      <c r="AE443" s="11"/>
      <c r="AF443" s="11"/>
      <c r="AO443" s="15"/>
    </row>
    <row r="444" spans="17:41" s="9" customFormat="1" ht="15.75">
      <c r="Q444" s="11"/>
      <c r="R444" s="11"/>
      <c r="S444" s="11"/>
      <c r="U444" s="11"/>
      <c r="AD444" s="11"/>
      <c r="AE444" s="11"/>
      <c r="AF444" s="11"/>
      <c r="AO444" s="15"/>
    </row>
    <row r="445" spans="17:41" s="9" customFormat="1" ht="15.75">
      <c r="Q445" s="11"/>
      <c r="R445" s="11"/>
      <c r="S445" s="11"/>
      <c r="U445" s="11"/>
      <c r="AD445" s="11"/>
      <c r="AE445" s="11"/>
      <c r="AF445" s="11"/>
      <c r="AO445" s="15"/>
    </row>
    <row r="446" spans="17:41" s="9" customFormat="1" ht="15.75">
      <c r="Q446" s="11"/>
      <c r="R446" s="11"/>
      <c r="S446" s="11"/>
      <c r="U446" s="11"/>
      <c r="AD446" s="11"/>
      <c r="AE446" s="11"/>
      <c r="AF446" s="11"/>
      <c r="AO446" s="15"/>
    </row>
    <row r="447" spans="17:41" s="9" customFormat="1" ht="15.75">
      <c r="Q447" s="11"/>
      <c r="R447" s="11"/>
      <c r="S447" s="11"/>
      <c r="U447" s="11"/>
      <c r="AD447" s="11"/>
      <c r="AE447" s="11"/>
      <c r="AF447" s="11"/>
      <c r="AO447" s="15"/>
    </row>
    <row r="448" spans="17:41" s="9" customFormat="1" ht="15.75">
      <c r="Q448" s="11"/>
      <c r="R448" s="11"/>
      <c r="S448" s="11"/>
      <c r="U448" s="11"/>
      <c r="AD448" s="11"/>
      <c r="AE448" s="11"/>
      <c r="AF448" s="11"/>
      <c r="AO448" s="15"/>
    </row>
    <row r="449" spans="17:41" s="9" customFormat="1" ht="15.75">
      <c r="Q449" s="11"/>
      <c r="R449" s="11"/>
      <c r="S449" s="11"/>
      <c r="U449" s="11"/>
      <c r="AD449" s="11"/>
      <c r="AE449" s="11"/>
      <c r="AF449" s="11"/>
      <c r="AO449" s="15"/>
    </row>
    <row r="450" spans="17:41" s="9" customFormat="1" ht="15.75">
      <c r="Q450" s="11"/>
      <c r="R450" s="11"/>
      <c r="S450" s="11"/>
      <c r="U450" s="11"/>
      <c r="AD450" s="11"/>
      <c r="AE450" s="11"/>
      <c r="AF450" s="11"/>
      <c r="AO450" s="15"/>
    </row>
    <row r="451" spans="17:41" s="9" customFormat="1" ht="15.75">
      <c r="Q451" s="11"/>
      <c r="R451" s="11"/>
      <c r="S451" s="11"/>
      <c r="U451" s="11"/>
      <c r="AD451" s="11"/>
      <c r="AE451" s="11"/>
      <c r="AF451" s="11"/>
      <c r="AO451" s="15"/>
    </row>
    <row r="452" spans="17:41" s="9" customFormat="1" ht="15.75">
      <c r="Q452" s="11"/>
      <c r="R452" s="11"/>
      <c r="S452" s="11"/>
      <c r="U452" s="11"/>
      <c r="AD452" s="11"/>
      <c r="AE452" s="11"/>
      <c r="AF452" s="11"/>
      <c r="AO452" s="15"/>
    </row>
    <row r="453" spans="17:41" s="9" customFormat="1" ht="15.75">
      <c r="Q453" s="11"/>
      <c r="R453" s="11"/>
      <c r="S453" s="11"/>
      <c r="U453" s="11"/>
      <c r="AD453" s="11"/>
      <c r="AE453" s="11"/>
      <c r="AF453" s="11"/>
      <c r="AO453" s="15"/>
    </row>
    <row r="454" spans="17:41" s="9" customFormat="1" ht="15.75">
      <c r="Q454" s="11"/>
      <c r="R454" s="11"/>
      <c r="S454" s="11"/>
      <c r="U454" s="11"/>
      <c r="AD454" s="11"/>
      <c r="AE454" s="11"/>
      <c r="AF454" s="11"/>
      <c r="AO454" s="15"/>
    </row>
    <row r="455" spans="17:41" s="9" customFormat="1" ht="15.75">
      <c r="Q455" s="11"/>
      <c r="R455" s="11"/>
      <c r="S455" s="11"/>
      <c r="U455" s="11"/>
      <c r="AD455" s="11"/>
      <c r="AE455" s="11"/>
      <c r="AF455" s="11"/>
      <c r="AO455" s="15"/>
    </row>
    <row r="456" spans="17:41" s="9" customFormat="1" ht="15.75">
      <c r="Q456" s="11"/>
      <c r="R456" s="11"/>
      <c r="S456" s="11"/>
      <c r="U456" s="11"/>
      <c r="AD456" s="11"/>
      <c r="AE456" s="11"/>
      <c r="AF456" s="11"/>
      <c r="AO456" s="15"/>
    </row>
    <row r="457" spans="17:41" s="9" customFormat="1" ht="15.75">
      <c r="Q457" s="11"/>
      <c r="R457" s="11"/>
      <c r="S457" s="11"/>
      <c r="U457" s="11"/>
      <c r="AD457" s="11"/>
      <c r="AE457" s="11"/>
      <c r="AF457" s="11"/>
      <c r="AO457" s="15"/>
    </row>
    <row r="458" spans="17:41" s="9" customFormat="1" ht="15.75">
      <c r="Q458" s="11"/>
      <c r="R458" s="11"/>
      <c r="S458" s="11"/>
      <c r="U458" s="11"/>
      <c r="AD458" s="11"/>
      <c r="AE458" s="11"/>
      <c r="AF458" s="11"/>
      <c r="AO458" s="15"/>
    </row>
    <row r="459" spans="17:41" s="9" customFormat="1" ht="15.75">
      <c r="Q459" s="11"/>
      <c r="R459" s="11"/>
      <c r="S459" s="11"/>
      <c r="U459" s="11"/>
      <c r="AD459" s="11"/>
      <c r="AE459" s="11"/>
      <c r="AF459" s="11"/>
      <c r="AO459" s="15"/>
    </row>
    <row r="460" spans="17:41" s="9" customFormat="1" ht="15.75">
      <c r="Q460" s="11"/>
      <c r="R460" s="11"/>
      <c r="S460" s="11"/>
      <c r="U460" s="11"/>
      <c r="AD460" s="11"/>
      <c r="AE460" s="11"/>
      <c r="AF460" s="11"/>
      <c r="AO460" s="15"/>
    </row>
    <row r="461" spans="17:41" s="9" customFormat="1" ht="15.75">
      <c r="Q461" s="11"/>
      <c r="R461" s="11"/>
      <c r="S461" s="11"/>
      <c r="U461" s="11"/>
      <c r="AD461" s="11"/>
      <c r="AE461" s="11"/>
      <c r="AF461" s="11"/>
      <c r="AO461" s="15"/>
    </row>
    <row r="462" spans="17:41" s="9" customFormat="1" ht="15.75">
      <c r="Q462" s="11"/>
      <c r="R462" s="11"/>
      <c r="S462" s="11"/>
      <c r="U462" s="11"/>
      <c r="AD462" s="11"/>
      <c r="AE462" s="11"/>
      <c r="AF462" s="11"/>
      <c r="AO462" s="15"/>
    </row>
    <row r="463" spans="17:41" s="9" customFormat="1" ht="15.75">
      <c r="Q463" s="11"/>
      <c r="R463" s="11"/>
      <c r="S463" s="11"/>
      <c r="U463" s="11"/>
      <c r="AD463" s="11"/>
      <c r="AE463" s="11"/>
      <c r="AF463" s="11"/>
      <c r="AO463" s="15"/>
    </row>
    <row r="464" spans="17:41" s="9" customFormat="1" ht="15.75">
      <c r="Q464" s="11"/>
      <c r="R464" s="11"/>
      <c r="S464" s="11"/>
      <c r="U464" s="11"/>
      <c r="AD464" s="11"/>
      <c r="AE464" s="11"/>
      <c r="AF464" s="11"/>
      <c r="AO464" s="15"/>
    </row>
    <row r="465" spans="17:41" s="9" customFormat="1" ht="15.75">
      <c r="Q465" s="11"/>
      <c r="R465" s="11"/>
      <c r="S465" s="11"/>
      <c r="U465" s="11"/>
      <c r="AD465" s="11"/>
      <c r="AE465" s="11"/>
      <c r="AF465" s="11"/>
      <c r="AO465" s="15"/>
    </row>
    <row r="466" spans="17:41" s="9" customFormat="1" ht="15.75">
      <c r="Q466" s="11"/>
      <c r="R466" s="11"/>
      <c r="S466" s="11"/>
      <c r="U466" s="11"/>
      <c r="AD466" s="11"/>
      <c r="AE466" s="11"/>
      <c r="AF466" s="11"/>
      <c r="AO466" s="15"/>
    </row>
    <row r="467" spans="17:41" s="9" customFormat="1" ht="15.75">
      <c r="Q467" s="11"/>
      <c r="R467" s="11"/>
      <c r="S467" s="11"/>
      <c r="U467" s="11"/>
      <c r="AD467" s="11"/>
      <c r="AE467" s="11"/>
      <c r="AF467" s="11"/>
      <c r="AO467" s="15"/>
    </row>
    <row r="468" spans="17:41" s="9" customFormat="1" ht="15.75">
      <c r="Q468" s="11"/>
      <c r="R468" s="11"/>
      <c r="S468" s="11"/>
      <c r="U468" s="11"/>
      <c r="AD468" s="11"/>
      <c r="AE468" s="11"/>
      <c r="AF468" s="11"/>
      <c r="AO468" s="15"/>
    </row>
    <row r="469" spans="17:41" s="9" customFormat="1" ht="15.75">
      <c r="Q469" s="11"/>
      <c r="R469" s="11"/>
      <c r="S469" s="11"/>
      <c r="U469" s="11"/>
      <c r="AD469" s="11"/>
      <c r="AE469" s="11"/>
      <c r="AF469" s="11"/>
      <c r="AO469" s="15"/>
    </row>
    <row r="470" spans="17:41" s="9" customFormat="1" ht="15.75">
      <c r="Q470" s="11"/>
      <c r="R470" s="11"/>
      <c r="S470" s="11"/>
      <c r="U470" s="11"/>
      <c r="AD470" s="11"/>
      <c r="AE470" s="11"/>
      <c r="AF470" s="11"/>
      <c r="AO470" s="15"/>
    </row>
    <row r="471" spans="17:41" s="9" customFormat="1" ht="15.75">
      <c r="Q471" s="11"/>
      <c r="R471" s="11"/>
      <c r="S471" s="11"/>
      <c r="U471" s="11"/>
      <c r="AD471" s="11"/>
      <c r="AE471" s="11"/>
      <c r="AF471" s="11"/>
      <c r="AO471" s="15"/>
    </row>
    <row r="472" spans="17:41" s="9" customFormat="1" ht="15.75">
      <c r="Q472" s="11"/>
      <c r="R472" s="11"/>
      <c r="S472" s="11"/>
      <c r="U472" s="11"/>
      <c r="AD472" s="11"/>
      <c r="AE472" s="11"/>
      <c r="AF472" s="11"/>
      <c r="AO472" s="15"/>
    </row>
    <row r="473" spans="17:41" s="9" customFormat="1" ht="15.75">
      <c r="Q473" s="11"/>
      <c r="R473" s="11"/>
      <c r="S473" s="11"/>
      <c r="U473" s="11"/>
      <c r="AD473" s="11"/>
      <c r="AE473" s="11"/>
      <c r="AF473" s="11"/>
      <c r="AO473" s="15"/>
    </row>
    <row r="474" spans="17:41" s="9" customFormat="1" ht="15.75">
      <c r="Q474" s="11"/>
      <c r="R474" s="11"/>
      <c r="S474" s="11"/>
      <c r="U474" s="11"/>
      <c r="AD474" s="11"/>
      <c r="AE474" s="11"/>
      <c r="AF474" s="11"/>
      <c r="AO474" s="15"/>
    </row>
    <row r="475" spans="17:41" s="9" customFormat="1" ht="15.75">
      <c r="Q475" s="11"/>
      <c r="R475" s="11"/>
      <c r="S475" s="11"/>
      <c r="U475" s="11"/>
      <c r="AD475" s="11"/>
      <c r="AE475" s="11"/>
      <c r="AF475" s="11"/>
      <c r="AO475" s="15"/>
    </row>
    <row r="476" spans="17:41" s="9" customFormat="1" ht="15.75">
      <c r="Q476" s="11"/>
      <c r="R476" s="11"/>
      <c r="S476" s="11"/>
      <c r="U476" s="11"/>
      <c r="AD476" s="11"/>
      <c r="AE476" s="11"/>
      <c r="AF476" s="11"/>
      <c r="AO476" s="15"/>
    </row>
    <row r="477" spans="17:41" s="9" customFormat="1" ht="15.75">
      <c r="Q477" s="11"/>
      <c r="R477" s="11"/>
      <c r="S477" s="11"/>
      <c r="U477" s="11"/>
      <c r="AD477" s="11"/>
      <c r="AE477" s="11"/>
      <c r="AF477" s="11"/>
      <c r="AO477" s="15"/>
    </row>
    <row r="478" spans="17:41" s="9" customFormat="1" ht="15.75">
      <c r="Q478" s="11"/>
      <c r="R478" s="11"/>
      <c r="S478" s="11"/>
      <c r="U478" s="11"/>
      <c r="AD478" s="11"/>
      <c r="AE478" s="11"/>
      <c r="AF478" s="11"/>
      <c r="AO478" s="15"/>
    </row>
    <row r="479" spans="17:41" s="9" customFormat="1" ht="15.75">
      <c r="Q479" s="11"/>
      <c r="R479" s="11"/>
      <c r="S479" s="11"/>
      <c r="U479" s="11"/>
      <c r="AD479" s="11"/>
      <c r="AE479" s="11"/>
      <c r="AF479" s="11"/>
      <c r="AO479" s="15"/>
    </row>
    <row r="480" spans="17:41" s="9" customFormat="1" ht="15.75">
      <c r="Q480" s="11"/>
      <c r="R480" s="11"/>
      <c r="S480" s="11"/>
      <c r="U480" s="11"/>
      <c r="AD480" s="11"/>
      <c r="AE480" s="11"/>
      <c r="AF480" s="11"/>
      <c r="AO480" s="15"/>
    </row>
    <row r="481" spans="17:41" s="9" customFormat="1" ht="15.75">
      <c r="Q481" s="11"/>
      <c r="R481" s="11"/>
      <c r="S481" s="11"/>
      <c r="U481" s="11"/>
      <c r="AD481" s="11"/>
      <c r="AE481" s="11"/>
      <c r="AF481" s="11"/>
      <c r="AO481" s="15"/>
    </row>
    <row r="482" spans="17:41" s="9" customFormat="1" ht="15.75">
      <c r="Q482" s="11"/>
      <c r="R482" s="11"/>
      <c r="S482" s="11"/>
      <c r="U482" s="11"/>
      <c r="AD482" s="11"/>
      <c r="AE482" s="11"/>
      <c r="AF482" s="11"/>
      <c r="AO482" s="15"/>
    </row>
    <row r="483" spans="17:41" s="9" customFormat="1" ht="15.75">
      <c r="Q483" s="11"/>
      <c r="R483" s="11"/>
      <c r="S483" s="11"/>
      <c r="U483" s="11"/>
      <c r="AD483" s="11"/>
      <c r="AE483" s="11"/>
      <c r="AF483" s="11"/>
      <c r="AO483" s="15"/>
    </row>
    <row r="484" spans="17:41" s="9" customFormat="1" ht="15.75">
      <c r="Q484" s="11"/>
      <c r="R484" s="11"/>
      <c r="S484" s="11"/>
      <c r="U484" s="11"/>
      <c r="AD484" s="11"/>
      <c r="AE484" s="11"/>
      <c r="AF484" s="11"/>
      <c r="AO484" s="15"/>
    </row>
    <row r="485" spans="17:41" s="9" customFormat="1" ht="15.75">
      <c r="Q485" s="11"/>
      <c r="R485" s="11"/>
      <c r="S485" s="11"/>
      <c r="U485" s="11"/>
      <c r="AD485" s="11"/>
      <c r="AE485" s="11"/>
      <c r="AF485" s="11"/>
      <c r="AO485" s="15"/>
    </row>
    <row r="486" spans="17:41" s="9" customFormat="1" ht="15.75">
      <c r="Q486" s="11"/>
      <c r="R486" s="11"/>
      <c r="S486" s="11"/>
      <c r="U486" s="11"/>
      <c r="AD486" s="11"/>
      <c r="AE486" s="11"/>
      <c r="AF486" s="11"/>
      <c r="AO486" s="15"/>
    </row>
    <row r="487" spans="17:41" s="9" customFormat="1" ht="15.75">
      <c r="Q487" s="11"/>
      <c r="R487" s="11"/>
      <c r="S487" s="11"/>
      <c r="U487" s="11"/>
      <c r="AD487" s="11"/>
      <c r="AE487" s="11"/>
      <c r="AF487" s="11"/>
      <c r="AO487" s="15"/>
    </row>
    <row r="488" spans="17:41" s="9" customFormat="1" ht="15.75">
      <c r="Q488" s="11"/>
      <c r="R488" s="11"/>
      <c r="S488" s="11"/>
      <c r="U488" s="11"/>
      <c r="AD488" s="11"/>
      <c r="AE488" s="11"/>
      <c r="AF488" s="11"/>
      <c r="AO488" s="15"/>
    </row>
    <row r="489" spans="17:41" s="9" customFormat="1" ht="15.75">
      <c r="Q489" s="11"/>
      <c r="R489" s="11"/>
      <c r="S489" s="11"/>
      <c r="U489" s="11"/>
      <c r="AD489" s="11"/>
      <c r="AE489" s="11"/>
      <c r="AF489" s="11"/>
      <c r="AO489" s="15"/>
    </row>
    <row r="490" spans="17:41" s="9" customFormat="1" ht="15.75">
      <c r="Q490" s="11"/>
      <c r="R490" s="11"/>
      <c r="S490" s="11"/>
      <c r="U490" s="11"/>
      <c r="AD490" s="11"/>
      <c r="AE490" s="11"/>
      <c r="AF490" s="11"/>
      <c r="AO490" s="15"/>
    </row>
    <row r="491" spans="17:41" s="9" customFormat="1" ht="15.75">
      <c r="Q491" s="11"/>
      <c r="R491" s="11"/>
      <c r="S491" s="11"/>
      <c r="U491" s="11"/>
      <c r="AD491" s="11"/>
      <c r="AE491" s="11"/>
      <c r="AF491" s="11"/>
      <c r="AO491" s="15"/>
    </row>
    <row r="492" spans="17:41" s="9" customFormat="1" ht="15.75">
      <c r="Q492" s="11"/>
      <c r="R492" s="11"/>
      <c r="S492" s="11"/>
      <c r="U492" s="11"/>
      <c r="AD492" s="11"/>
      <c r="AE492" s="11"/>
      <c r="AF492" s="11"/>
      <c r="AO492" s="15"/>
    </row>
    <row r="493" spans="17:41" s="9" customFormat="1" ht="15.75">
      <c r="Q493" s="11"/>
      <c r="R493" s="11"/>
      <c r="S493" s="11"/>
      <c r="U493" s="11"/>
      <c r="AD493" s="11"/>
      <c r="AE493" s="11"/>
      <c r="AF493" s="11"/>
      <c r="AO493" s="15"/>
    </row>
    <row r="494" spans="17:41" s="9" customFormat="1" ht="15.75">
      <c r="Q494" s="11"/>
      <c r="R494" s="11"/>
      <c r="S494" s="11"/>
      <c r="U494" s="11"/>
      <c r="AD494" s="11"/>
      <c r="AE494" s="11"/>
      <c r="AF494" s="11"/>
      <c r="AO494" s="15"/>
    </row>
    <row r="495" spans="17:41" s="9" customFormat="1" ht="15.75">
      <c r="Q495" s="11"/>
      <c r="R495" s="11"/>
      <c r="S495" s="11"/>
      <c r="U495" s="11"/>
      <c r="AD495" s="11"/>
      <c r="AE495" s="11"/>
      <c r="AF495" s="11"/>
      <c r="AO495" s="15"/>
    </row>
    <row r="496" spans="17:41" s="9" customFormat="1" ht="15.75">
      <c r="Q496" s="11"/>
      <c r="R496" s="11"/>
      <c r="S496" s="11"/>
      <c r="U496" s="11"/>
      <c r="AD496" s="11"/>
      <c r="AE496" s="11"/>
      <c r="AF496" s="11"/>
      <c r="AO496" s="15"/>
    </row>
    <row r="497" spans="17:41" s="9" customFormat="1" ht="15.75">
      <c r="Q497" s="11"/>
      <c r="R497" s="11"/>
      <c r="S497" s="11"/>
      <c r="U497" s="11"/>
      <c r="AD497" s="11"/>
      <c r="AE497" s="11"/>
      <c r="AF497" s="11"/>
      <c r="AO497" s="15"/>
    </row>
    <row r="498" spans="17:41" s="9" customFormat="1" ht="15.75">
      <c r="Q498" s="11"/>
      <c r="R498" s="11"/>
      <c r="S498" s="11"/>
      <c r="U498" s="11"/>
      <c r="AD498" s="11"/>
      <c r="AE498" s="11"/>
      <c r="AF498" s="11"/>
      <c r="AO498" s="15"/>
    </row>
    <row r="499" spans="17:41" s="9" customFormat="1" ht="15.75">
      <c r="Q499" s="11"/>
      <c r="R499" s="11"/>
      <c r="S499" s="11"/>
      <c r="U499" s="11"/>
      <c r="AD499" s="11"/>
      <c r="AE499" s="11"/>
      <c r="AF499" s="11"/>
      <c r="AO499" s="15"/>
    </row>
    <row r="500" spans="17:41" s="9" customFormat="1" ht="15.75">
      <c r="Q500" s="11"/>
      <c r="R500" s="11"/>
      <c r="S500" s="11"/>
      <c r="U500" s="11"/>
      <c r="AD500" s="11"/>
      <c r="AE500" s="11"/>
      <c r="AF500" s="11"/>
      <c r="AO500" s="15"/>
    </row>
    <row r="501" spans="17:41" s="9" customFormat="1" ht="15.75">
      <c r="Q501" s="11"/>
      <c r="R501" s="11"/>
      <c r="S501" s="11"/>
      <c r="U501" s="11"/>
      <c r="AD501" s="11"/>
      <c r="AE501" s="11"/>
      <c r="AF501" s="11"/>
      <c r="AO501" s="15"/>
    </row>
    <row r="502" spans="17:41" s="9" customFormat="1" ht="15.75">
      <c r="Q502" s="11"/>
      <c r="R502" s="11"/>
      <c r="S502" s="11"/>
      <c r="U502" s="11"/>
      <c r="AD502" s="11"/>
      <c r="AE502" s="11"/>
      <c r="AF502" s="11"/>
      <c r="AO502" s="15"/>
    </row>
    <row r="503" spans="17:41" s="9" customFormat="1" ht="15.75">
      <c r="Q503" s="11"/>
      <c r="R503" s="11"/>
      <c r="S503" s="11"/>
      <c r="U503" s="11"/>
      <c r="AD503" s="11"/>
      <c r="AE503" s="11"/>
      <c r="AF503" s="11"/>
      <c r="AO503" s="15"/>
    </row>
    <row r="504" spans="17:41" s="9" customFormat="1" ht="15.75">
      <c r="Q504" s="11"/>
      <c r="R504" s="11"/>
      <c r="S504" s="11"/>
      <c r="U504" s="11"/>
      <c r="AD504" s="11"/>
      <c r="AE504" s="11"/>
      <c r="AF504" s="11"/>
      <c r="AO504" s="15"/>
    </row>
    <row r="505" spans="17:41" s="9" customFormat="1" ht="15.75">
      <c r="Q505" s="11"/>
      <c r="R505" s="11"/>
      <c r="S505" s="11"/>
      <c r="U505" s="11"/>
      <c r="AD505" s="11"/>
      <c r="AE505" s="11"/>
      <c r="AF505" s="11"/>
      <c r="AO505" s="15"/>
    </row>
    <row r="506" spans="17:41" s="9" customFormat="1" ht="15.75">
      <c r="Q506" s="11"/>
      <c r="R506" s="11"/>
      <c r="S506" s="11"/>
      <c r="U506" s="11"/>
      <c r="AD506" s="11"/>
      <c r="AE506" s="11"/>
      <c r="AF506" s="11"/>
      <c r="AO506" s="15"/>
    </row>
    <row r="507" spans="17:41" s="9" customFormat="1" ht="15.75">
      <c r="Q507" s="11"/>
      <c r="R507" s="11"/>
      <c r="S507" s="11"/>
      <c r="U507" s="11"/>
      <c r="AD507" s="11"/>
      <c r="AE507" s="11"/>
      <c r="AF507" s="11"/>
      <c r="AO507" s="15"/>
    </row>
    <row r="508" spans="17:41" s="9" customFormat="1" ht="15.75">
      <c r="Q508" s="11"/>
      <c r="R508" s="11"/>
      <c r="S508" s="11"/>
      <c r="U508" s="11"/>
      <c r="AD508" s="11"/>
      <c r="AE508" s="11"/>
      <c r="AF508" s="11"/>
      <c r="AO508" s="15"/>
    </row>
    <row r="509" spans="17:41" s="9" customFormat="1" ht="15.75">
      <c r="Q509" s="11"/>
      <c r="R509" s="11"/>
      <c r="S509" s="11"/>
      <c r="U509" s="11"/>
      <c r="AD509" s="11"/>
      <c r="AE509" s="11"/>
      <c r="AF509" s="11"/>
      <c r="AO509" s="15"/>
    </row>
    <row r="510" spans="17:41" s="9" customFormat="1" ht="15.75">
      <c r="Q510" s="11"/>
      <c r="R510" s="11"/>
      <c r="S510" s="11"/>
      <c r="U510" s="11"/>
      <c r="AD510" s="11"/>
      <c r="AE510" s="11"/>
      <c r="AF510" s="11"/>
      <c r="AO510" s="15"/>
    </row>
    <row r="511" spans="17:41" s="9" customFormat="1" ht="15.75">
      <c r="Q511" s="11"/>
      <c r="R511" s="11"/>
      <c r="S511" s="11"/>
      <c r="U511" s="11"/>
      <c r="AD511" s="11"/>
      <c r="AE511" s="11"/>
      <c r="AF511" s="11"/>
      <c r="AO511" s="15"/>
    </row>
    <row r="512" spans="17:41" s="9" customFormat="1" ht="15.75">
      <c r="Q512" s="11"/>
      <c r="R512" s="11"/>
      <c r="S512" s="11"/>
      <c r="U512" s="11"/>
      <c r="AD512" s="11"/>
      <c r="AE512" s="11"/>
      <c r="AF512" s="11"/>
      <c r="AO512" s="15"/>
    </row>
    <row r="513" spans="17:41" s="9" customFormat="1" ht="15.75">
      <c r="Q513" s="11"/>
      <c r="R513" s="11"/>
      <c r="S513" s="11"/>
      <c r="U513" s="11"/>
      <c r="AD513" s="11"/>
      <c r="AE513" s="11"/>
      <c r="AF513" s="11"/>
      <c r="AO513" s="15"/>
    </row>
    <row r="514" spans="17:41" s="9" customFormat="1" ht="15.75">
      <c r="Q514" s="11"/>
      <c r="R514" s="11"/>
      <c r="S514" s="11"/>
      <c r="U514" s="11"/>
      <c r="AD514" s="11"/>
      <c r="AE514" s="11"/>
      <c r="AF514" s="11"/>
      <c r="AO514" s="15"/>
    </row>
    <row r="515" spans="17:41" s="9" customFormat="1" ht="15.75">
      <c r="Q515" s="11"/>
      <c r="R515" s="11"/>
      <c r="S515" s="11"/>
      <c r="U515" s="11"/>
      <c r="AD515" s="11"/>
      <c r="AE515" s="11"/>
      <c r="AF515" s="11"/>
      <c r="AO515" s="15"/>
    </row>
    <row r="516" spans="17:41" s="9" customFormat="1" ht="15.75">
      <c r="Q516" s="11"/>
      <c r="R516" s="11"/>
      <c r="S516" s="11"/>
      <c r="U516" s="11"/>
      <c r="AD516" s="11"/>
      <c r="AE516" s="11"/>
      <c r="AF516" s="11"/>
      <c r="AO516" s="15"/>
    </row>
    <row r="517" spans="17:41" s="9" customFormat="1" ht="15.75">
      <c r="Q517" s="11"/>
      <c r="R517" s="11"/>
      <c r="S517" s="11"/>
      <c r="U517" s="11"/>
      <c r="AD517" s="11"/>
      <c r="AE517" s="11"/>
      <c r="AF517" s="11"/>
      <c r="AO517" s="15"/>
    </row>
    <row r="518" spans="17:41" s="9" customFormat="1" ht="15.75">
      <c r="Q518" s="11"/>
      <c r="R518" s="11"/>
      <c r="S518" s="11"/>
      <c r="U518" s="11"/>
      <c r="AD518" s="11"/>
      <c r="AE518" s="11"/>
      <c r="AF518" s="11"/>
      <c r="AO518" s="15"/>
    </row>
    <row r="519" spans="17:41" s="9" customFormat="1" ht="15.75">
      <c r="Q519" s="11"/>
      <c r="R519" s="11"/>
      <c r="S519" s="11"/>
      <c r="U519" s="11"/>
      <c r="AD519" s="11"/>
      <c r="AE519" s="11"/>
      <c r="AF519" s="11"/>
      <c r="AO519" s="15"/>
    </row>
    <row r="520" spans="17:41" s="9" customFormat="1" ht="15.75">
      <c r="Q520" s="11"/>
      <c r="R520" s="11"/>
      <c r="S520" s="11"/>
      <c r="U520" s="11"/>
      <c r="AD520" s="11"/>
      <c r="AE520" s="11"/>
      <c r="AF520" s="11"/>
      <c r="AO520" s="15"/>
    </row>
    <row r="521" spans="17:41" s="9" customFormat="1" ht="15.75">
      <c r="Q521" s="11"/>
      <c r="R521" s="11"/>
      <c r="S521" s="11"/>
      <c r="U521" s="11"/>
      <c r="AD521" s="11"/>
      <c r="AE521" s="11"/>
      <c r="AF521" s="11"/>
      <c r="AO521" s="15"/>
    </row>
    <row r="522" spans="17:41" s="9" customFormat="1" ht="15.75">
      <c r="Q522" s="11"/>
      <c r="R522" s="11"/>
      <c r="S522" s="11"/>
      <c r="U522" s="11"/>
      <c r="AD522" s="11"/>
      <c r="AE522" s="11"/>
      <c r="AF522" s="11"/>
      <c r="AO522" s="15"/>
    </row>
    <row r="523" spans="17:41" s="9" customFormat="1" ht="15.75">
      <c r="Q523" s="11"/>
      <c r="R523" s="11"/>
      <c r="S523" s="11"/>
      <c r="U523" s="11"/>
      <c r="AD523" s="11"/>
      <c r="AE523" s="11"/>
      <c r="AF523" s="11"/>
      <c r="AO523" s="15"/>
    </row>
    <row r="524" spans="17:41" s="9" customFormat="1" ht="15.75">
      <c r="Q524" s="11"/>
      <c r="R524" s="11"/>
      <c r="S524" s="11"/>
      <c r="U524" s="11"/>
      <c r="AD524" s="11"/>
      <c r="AE524" s="11"/>
      <c r="AF524" s="11"/>
      <c r="AO524" s="15"/>
    </row>
    <row r="525" spans="17:41" s="9" customFormat="1" ht="15.75">
      <c r="Q525" s="11"/>
      <c r="R525" s="11"/>
      <c r="S525" s="11"/>
      <c r="U525" s="11"/>
      <c r="AD525" s="11"/>
      <c r="AE525" s="11"/>
      <c r="AF525" s="11"/>
      <c r="AO525" s="15"/>
    </row>
    <row r="526" spans="17:41" s="9" customFormat="1" ht="15.75">
      <c r="Q526" s="11"/>
      <c r="R526" s="11"/>
      <c r="S526" s="11"/>
      <c r="U526" s="11"/>
      <c r="AD526" s="11"/>
      <c r="AE526" s="11"/>
      <c r="AF526" s="11"/>
      <c r="AO526" s="15"/>
    </row>
    <row r="527" spans="17:41" s="9" customFormat="1" ht="15.75">
      <c r="Q527" s="11"/>
      <c r="R527" s="11"/>
      <c r="S527" s="11"/>
      <c r="U527" s="11"/>
      <c r="AD527" s="11"/>
      <c r="AE527" s="11"/>
      <c r="AF527" s="11"/>
      <c r="AO527" s="15"/>
    </row>
    <row r="528" spans="17:41" s="9" customFormat="1" ht="15.75">
      <c r="Q528" s="11"/>
      <c r="R528" s="11"/>
      <c r="S528" s="11"/>
      <c r="U528" s="11"/>
      <c r="AD528" s="11"/>
      <c r="AE528" s="11"/>
      <c r="AF528" s="11"/>
      <c r="AO528" s="15"/>
    </row>
    <row r="529" spans="17:41" s="9" customFormat="1" ht="15.75">
      <c r="Q529" s="11"/>
      <c r="R529" s="11"/>
      <c r="S529" s="11"/>
      <c r="U529" s="11"/>
      <c r="AD529" s="11"/>
      <c r="AE529" s="11"/>
      <c r="AF529" s="11"/>
      <c r="AO529" s="15"/>
    </row>
    <row r="530" spans="17:41" s="9" customFormat="1" ht="15.75">
      <c r="Q530" s="11"/>
      <c r="R530" s="11"/>
      <c r="S530" s="11"/>
      <c r="U530" s="11"/>
      <c r="AD530" s="11"/>
      <c r="AE530" s="11"/>
      <c r="AF530" s="11"/>
      <c r="AO530" s="15"/>
    </row>
    <row r="531" spans="17:41" s="9" customFormat="1" ht="15.75">
      <c r="Q531" s="11"/>
      <c r="R531" s="11"/>
      <c r="S531" s="11"/>
      <c r="U531" s="11"/>
      <c r="AD531" s="11"/>
      <c r="AE531" s="11"/>
      <c r="AF531" s="11"/>
      <c r="AO531" s="15"/>
    </row>
    <row r="532" spans="17:41" s="9" customFormat="1" ht="15.75">
      <c r="Q532" s="11"/>
      <c r="R532" s="11"/>
      <c r="S532" s="11"/>
      <c r="U532" s="11"/>
      <c r="AD532" s="11"/>
      <c r="AE532" s="11"/>
      <c r="AF532" s="11"/>
      <c r="AO532" s="15"/>
    </row>
    <row r="533" spans="17:41" s="9" customFormat="1" ht="15.75">
      <c r="Q533" s="11"/>
      <c r="R533" s="11"/>
      <c r="S533" s="11"/>
      <c r="U533" s="11"/>
      <c r="AD533" s="11"/>
      <c r="AE533" s="11"/>
      <c r="AF533" s="11"/>
      <c r="AO533" s="15"/>
    </row>
    <row r="534" spans="17:41" s="9" customFormat="1" ht="15.75">
      <c r="Q534" s="11"/>
      <c r="R534" s="11"/>
      <c r="S534" s="11"/>
      <c r="U534" s="11"/>
      <c r="AD534" s="11"/>
      <c r="AE534" s="11"/>
      <c r="AF534" s="11"/>
      <c r="AO534" s="15"/>
    </row>
    <row r="535" spans="17:41" s="9" customFormat="1" ht="15.75">
      <c r="Q535" s="11"/>
      <c r="R535" s="11"/>
      <c r="S535" s="11"/>
      <c r="U535" s="11"/>
      <c r="AD535" s="11"/>
      <c r="AE535" s="11"/>
      <c r="AF535" s="11"/>
      <c r="AO535" s="15"/>
    </row>
    <row r="536" spans="17:41" s="9" customFormat="1" ht="15.75">
      <c r="Q536" s="11"/>
      <c r="R536" s="11"/>
      <c r="S536" s="11"/>
      <c r="U536" s="11"/>
      <c r="AD536" s="11"/>
      <c r="AE536" s="11"/>
      <c r="AF536" s="11"/>
      <c r="AO536" s="15"/>
    </row>
    <row r="537" spans="17:41" s="9" customFormat="1" ht="15.75">
      <c r="Q537" s="11"/>
      <c r="R537" s="11"/>
      <c r="S537" s="11"/>
      <c r="U537" s="11"/>
      <c r="AD537" s="11"/>
      <c r="AE537" s="11"/>
      <c r="AF537" s="11"/>
      <c r="AO537" s="15"/>
    </row>
    <row r="538" spans="17:41" s="9" customFormat="1" ht="15.75">
      <c r="Q538" s="11"/>
      <c r="R538" s="11"/>
      <c r="S538" s="11"/>
      <c r="U538" s="11"/>
      <c r="AD538" s="11"/>
      <c r="AE538" s="11"/>
      <c r="AF538" s="11"/>
      <c r="AO538" s="15"/>
    </row>
    <row r="539" spans="17:41" s="9" customFormat="1" ht="15.75">
      <c r="Q539" s="11"/>
      <c r="R539" s="11"/>
      <c r="S539" s="11"/>
      <c r="U539" s="11"/>
      <c r="AD539" s="11"/>
      <c r="AE539" s="11"/>
      <c r="AF539" s="11"/>
      <c r="AO539" s="15"/>
    </row>
    <row r="540" spans="17:41" s="9" customFormat="1" ht="15.75">
      <c r="Q540" s="11"/>
      <c r="R540" s="11"/>
      <c r="S540" s="11"/>
      <c r="U540" s="11"/>
      <c r="AD540" s="11"/>
      <c r="AE540" s="11"/>
      <c r="AF540" s="11"/>
      <c r="AO540" s="15"/>
    </row>
    <row r="541" spans="17:41" s="9" customFormat="1" ht="15.75">
      <c r="Q541" s="11"/>
      <c r="R541" s="11"/>
      <c r="S541" s="11"/>
      <c r="U541" s="11"/>
      <c r="AD541" s="11"/>
      <c r="AE541" s="11"/>
      <c r="AF541" s="11"/>
      <c r="AO541" s="15"/>
    </row>
    <row r="542" spans="17:41" s="9" customFormat="1" ht="15.75">
      <c r="Q542" s="11"/>
      <c r="R542" s="11"/>
      <c r="S542" s="11"/>
      <c r="U542" s="11"/>
      <c r="AD542" s="11"/>
      <c r="AE542" s="11"/>
      <c r="AF542" s="11"/>
      <c r="AO542" s="15"/>
    </row>
    <row r="543" spans="17:41" s="9" customFormat="1" ht="15.75">
      <c r="Q543" s="11"/>
      <c r="R543" s="11"/>
      <c r="S543" s="11"/>
      <c r="U543" s="11"/>
      <c r="AD543" s="11"/>
      <c r="AE543" s="11"/>
      <c r="AF543" s="11"/>
      <c r="AO543" s="15"/>
    </row>
    <row r="544" spans="17:41" s="9" customFormat="1" ht="15.75">
      <c r="Q544" s="11"/>
      <c r="R544" s="11"/>
      <c r="S544" s="11"/>
      <c r="U544" s="11"/>
      <c r="AD544" s="11"/>
      <c r="AE544" s="11"/>
      <c r="AF544" s="11"/>
      <c r="AO544" s="15"/>
    </row>
    <row r="545" spans="17:41" s="9" customFormat="1" ht="15.75">
      <c r="Q545" s="11"/>
      <c r="R545" s="11"/>
      <c r="S545" s="11"/>
      <c r="U545" s="11"/>
      <c r="AD545" s="11"/>
      <c r="AE545" s="11"/>
      <c r="AF545" s="11"/>
      <c r="AO545" s="15"/>
    </row>
    <row r="546" spans="17:41" s="9" customFormat="1" ht="15.75">
      <c r="Q546" s="11"/>
      <c r="R546" s="11"/>
      <c r="S546" s="11"/>
      <c r="U546" s="11"/>
      <c r="AD546" s="11"/>
      <c r="AE546" s="11"/>
      <c r="AF546" s="11"/>
      <c r="AO546" s="15"/>
    </row>
    <row r="547" spans="17:41" s="9" customFormat="1" ht="15.75">
      <c r="Q547" s="11"/>
      <c r="R547" s="11"/>
      <c r="S547" s="11"/>
      <c r="U547" s="11"/>
      <c r="AD547" s="11"/>
      <c r="AE547" s="11"/>
      <c r="AF547" s="11"/>
      <c r="AO547" s="15"/>
    </row>
    <row r="548" spans="17:41" s="9" customFormat="1" ht="15.75">
      <c r="Q548" s="11"/>
      <c r="R548" s="11"/>
      <c r="S548" s="11"/>
      <c r="U548" s="11"/>
      <c r="AD548" s="11"/>
      <c r="AE548" s="11"/>
      <c r="AF548" s="11"/>
      <c r="AO548" s="15"/>
    </row>
    <row r="549" spans="17:41" s="9" customFormat="1" ht="15.75">
      <c r="Q549" s="11"/>
      <c r="R549" s="11"/>
      <c r="S549" s="11"/>
      <c r="U549" s="11"/>
      <c r="AD549" s="11"/>
      <c r="AE549" s="11"/>
      <c r="AF549" s="11"/>
      <c r="AO549" s="15"/>
    </row>
    <row r="550" spans="17:41" s="9" customFormat="1" ht="15.75">
      <c r="Q550" s="11"/>
      <c r="R550" s="11"/>
      <c r="S550" s="11"/>
      <c r="U550" s="11"/>
      <c r="AD550" s="11"/>
      <c r="AE550" s="11"/>
      <c r="AF550" s="11"/>
      <c r="AO550" s="15"/>
    </row>
    <row r="551" spans="17:41" s="9" customFormat="1" ht="15.75">
      <c r="Q551" s="11"/>
      <c r="R551" s="11"/>
      <c r="S551" s="11"/>
      <c r="U551" s="11"/>
      <c r="AD551" s="11"/>
      <c r="AE551" s="11"/>
      <c r="AF551" s="11"/>
      <c r="AO551" s="15"/>
    </row>
    <row r="552" spans="17:41" s="9" customFormat="1" ht="15.75">
      <c r="Q552" s="11"/>
      <c r="R552" s="11"/>
      <c r="S552" s="11"/>
      <c r="U552" s="11"/>
      <c r="AD552" s="11"/>
      <c r="AE552" s="11"/>
      <c r="AF552" s="11"/>
      <c r="AO552" s="15"/>
    </row>
    <row r="553" spans="17:41" s="9" customFormat="1" ht="15.75">
      <c r="Q553" s="11"/>
      <c r="R553" s="11"/>
      <c r="S553" s="11"/>
      <c r="U553" s="11"/>
      <c r="AD553" s="11"/>
      <c r="AE553" s="11"/>
      <c r="AF553" s="11"/>
      <c r="AO553" s="15"/>
    </row>
    <row r="554" spans="17:41" s="9" customFormat="1" ht="15.75">
      <c r="Q554" s="11"/>
      <c r="R554" s="11"/>
      <c r="S554" s="11"/>
      <c r="U554" s="11"/>
      <c r="AD554" s="11"/>
      <c r="AE554" s="11"/>
      <c r="AF554" s="11"/>
      <c r="AO554" s="15"/>
    </row>
    <row r="555" spans="17:41" s="9" customFormat="1" ht="15.75">
      <c r="Q555" s="11"/>
      <c r="R555" s="11"/>
      <c r="S555" s="11"/>
      <c r="U555" s="11"/>
      <c r="AD555" s="11"/>
      <c r="AE555" s="11"/>
      <c r="AF555" s="11"/>
      <c r="AO555" s="15"/>
    </row>
    <row r="556" spans="17:41" s="9" customFormat="1" ht="15.75">
      <c r="Q556" s="11"/>
      <c r="R556" s="11"/>
      <c r="S556" s="11"/>
      <c r="U556" s="11"/>
      <c r="AD556" s="11"/>
      <c r="AE556" s="11"/>
      <c r="AF556" s="11"/>
      <c r="AO556" s="15"/>
    </row>
    <row r="557" spans="17:41" s="9" customFormat="1" ht="15.75">
      <c r="Q557" s="11"/>
      <c r="R557" s="11"/>
      <c r="S557" s="11"/>
      <c r="U557" s="11"/>
      <c r="AD557" s="11"/>
      <c r="AE557" s="11"/>
      <c r="AF557" s="11"/>
      <c r="AO557" s="15"/>
    </row>
    <row r="558" spans="17:41" s="9" customFormat="1" ht="15.75">
      <c r="Q558" s="11"/>
      <c r="R558" s="11"/>
      <c r="S558" s="11"/>
      <c r="U558" s="11"/>
      <c r="AD558" s="11"/>
      <c r="AE558" s="11"/>
      <c r="AF558" s="11"/>
      <c r="AO558" s="15"/>
    </row>
    <row r="559" spans="17:41" s="9" customFormat="1" ht="15.75">
      <c r="Q559" s="11"/>
      <c r="R559" s="11"/>
      <c r="S559" s="11"/>
      <c r="U559" s="11"/>
      <c r="AD559" s="11"/>
      <c r="AE559" s="11"/>
      <c r="AF559" s="11"/>
      <c r="AO559" s="15"/>
    </row>
    <row r="560" spans="17:41" s="9" customFormat="1" ht="15.75">
      <c r="Q560" s="11"/>
      <c r="R560" s="11"/>
      <c r="S560" s="11"/>
      <c r="U560" s="11"/>
      <c r="AD560" s="11"/>
      <c r="AE560" s="11"/>
      <c r="AF560" s="11"/>
      <c r="AO560" s="15"/>
    </row>
    <row r="561" spans="17:41" s="9" customFormat="1" ht="15.75">
      <c r="Q561" s="11"/>
      <c r="R561" s="11"/>
      <c r="S561" s="11"/>
      <c r="U561" s="11"/>
      <c r="AD561" s="11"/>
      <c r="AE561" s="11"/>
      <c r="AF561" s="11"/>
      <c r="AO561" s="15"/>
    </row>
    <row r="562" spans="17:41" s="9" customFormat="1" ht="15.75">
      <c r="Q562" s="11"/>
      <c r="R562" s="11"/>
      <c r="S562" s="11"/>
      <c r="U562" s="11"/>
      <c r="AD562" s="11"/>
      <c r="AE562" s="11"/>
      <c r="AF562" s="11"/>
      <c r="AO562" s="15"/>
    </row>
    <row r="563" spans="17:41" s="9" customFormat="1" ht="15.75">
      <c r="Q563" s="11"/>
      <c r="R563" s="11"/>
      <c r="S563" s="11"/>
      <c r="U563" s="11"/>
      <c r="AD563" s="11"/>
      <c r="AE563" s="11"/>
      <c r="AF563" s="11"/>
      <c r="AO563" s="15"/>
    </row>
    <row r="564" spans="17:41" s="9" customFormat="1" ht="15.75">
      <c r="Q564" s="11"/>
      <c r="R564" s="11"/>
      <c r="S564" s="11"/>
      <c r="U564" s="11"/>
      <c r="AD564" s="11"/>
      <c r="AE564" s="11"/>
      <c r="AF564" s="11"/>
      <c r="AO564" s="15"/>
    </row>
    <row r="565" spans="17:41" s="9" customFormat="1" ht="15.75">
      <c r="Q565" s="11"/>
      <c r="R565" s="11"/>
      <c r="S565" s="11"/>
      <c r="U565" s="11"/>
      <c r="AD565" s="11"/>
      <c r="AE565" s="11"/>
      <c r="AF565" s="11"/>
      <c r="AO565" s="15"/>
    </row>
    <row r="566" spans="17:41" s="9" customFormat="1" ht="15.75">
      <c r="Q566" s="11"/>
      <c r="R566" s="11"/>
      <c r="S566" s="11"/>
      <c r="U566" s="11"/>
      <c r="AD566" s="11"/>
      <c r="AE566" s="11"/>
      <c r="AF566" s="11"/>
      <c r="AO566" s="15"/>
    </row>
    <row r="567" spans="17:41" s="9" customFormat="1" ht="15.75">
      <c r="Q567" s="11"/>
      <c r="R567" s="11"/>
      <c r="S567" s="11"/>
      <c r="U567" s="11"/>
      <c r="AD567" s="11"/>
      <c r="AE567" s="11"/>
      <c r="AF567" s="11"/>
      <c r="AO567" s="15"/>
    </row>
    <row r="568" spans="17:41" s="9" customFormat="1" ht="15.75">
      <c r="Q568" s="11"/>
      <c r="R568" s="11"/>
      <c r="S568" s="11"/>
      <c r="U568" s="11"/>
      <c r="AD568" s="11"/>
      <c r="AE568" s="11"/>
      <c r="AF568" s="11"/>
      <c r="AO568" s="15"/>
    </row>
    <row r="569" spans="17:41" s="9" customFormat="1" ht="15.75">
      <c r="Q569" s="11"/>
      <c r="R569" s="11"/>
      <c r="S569" s="11"/>
      <c r="U569" s="11"/>
      <c r="AD569" s="11"/>
      <c r="AE569" s="11"/>
      <c r="AF569" s="11"/>
      <c r="AO569" s="15"/>
    </row>
    <row r="570" spans="17:41" s="9" customFormat="1" ht="15.75">
      <c r="Q570" s="11"/>
      <c r="R570" s="11"/>
      <c r="S570" s="11"/>
      <c r="U570" s="11"/>
      <c r="AD570" s="11"/>
      <c r="AE570" s="11"/>
      <c r="AF570" s="11"/>
      <c r="AO570" s="15"/>
    </row>
    <row r="571" spans="17:41" s="9" customFormat="1" ht="15.75">
      <c r="Q571" s="11"/>
      <c r="R571" s="11"/>
      <c r="S571" s="11"/>
      <c r="U571" s="11"/>
      <c r="AD571" s="11"/>
      <c r="AE571" s="11"/>
      <c r="AF571" s="11"/>
      <c r="AO571" s="15"/>
    </row>
    <row r="572" spans="17:41" s="9" customFormat="1" ht="15.75">
      <c r="Q572" s="11"/>
      <c r="R572" s="11"/>
      <c r="S572" s="11"/>
      <c r="U572" s="11"/>
      <c r="AD572" s="11"/>
      <c r="AE572" s="11"/>
      <c r="AF572" s="11"/>
      <c r="AO572" s="15"/>
    </row>
    <row r="573" spans="17:41" s="9" customFormat="1" ht="15.75">
      <c r="Q573" s="11"/>
      <c r="R573" s="11"/>
      <c r="S573" s="11"/>
      <c r="U573" s="11"/>
      <c r="AD573" s="11"/>
      <c r="AE573" s="11"/>
      <c r="AF573" s="11"/>
      <c r="AO573" s="15"/>
    </row>
    <row r="574" spans="17:41" s="9" customFormat="1" ht="15.75">
      <c r="Q574" s="11"/>
      <c r="R574" s="11"/>
      <c r="S574" s="11"/>
      <c r="U574" s="11"/>
      <c r="AD574" s="11"/>
      <c r="AE574" s="11"/>
      <c r="AF574" s="11"/>
      <c r="AO574" s="15"/>
    </row>
    <row r="575" spans="17:41" s="9" customFormat="1" ht="15.75">
      <c r="Q575" s="11"/>
      <c r="R575" s="11"/>
      <c r="S575" s="11"/>
      <c r="U575" s="11"/>
      <c r="AD575" s="11"/>
      <c r="AE575" s="11"/>
      <c r="AF575" s="11"/>
      <c r="AO575" s="15"/>
    </row>
    <row r="576" spans="17:41" s="9" customFormat="1" ht="15.75">
      <c r="Q576" s="11"/>
      <c r="R576" s="11"/>
      <c r="S576" s="11"/>
      <c r="U576" s="11"/>
      <c r="AD576" s="11"/>
      <c r="AE576" s="11"/>
      <c r="AF576" s="11"/>
      <c r="AO576" s="15"/>
    </row>
    <row r="577" spans="17:41" s="9" customFormat="1" ht="15.75">
      <c r="Q577" s="11"/>
      <c r="R577" s="11"/>
      <c r="S577" s="11"/>
      <c r="U577" s="11"/>
      <c r="AD577" s="11"/>
      <c r="AE577" s="11"/>
      <c r="AF577" s="11"/>
      <c r="AO577" s="15"/>
    </row>
    <row r="578" spans="17:41" s="9" customFormat="1" ht="15.75">
      <c r="Q578" s="11"/>
      <c r="R578" s="11"/>
      <c r="S578" s="11"/>
      <c r="U578" s="11"/>
      <c r="AD578" s="11"/>
      <c r="AE578" s="11"/>
      <c r="AF578" s="11"/>
      <c r="AO578" s="15"/>
    </row>
    <row r="579" spans="17:41" s="9" customFormat="1" ht="15.75">
      <c r="Q579" s="11"/>
      <c r="R579" s="11"/>
      <c r="S579" s="11"/>
      <c r="U579" s="11"/>
      <c r="AD579" s="11"/>
      <c r="AE579" s="11"/>
      <c r="AF579" s="11"/>
      <c r="AO579" s="15"/>
    </row>
    <row r="580" spans="17:41" s="9" customFormat="1" ht="15.75">
      <c r="Q580" s="11"/>
      <c r="R580" s="11"/>
      <c r="S580" s="11"/>
      <c r="U580" s="11"/>
      <c r="AD580" s="11"/>
      <c r="AE580" s="11"/>
      <c r="AF580" s="11"/>
      <c r="AO580" s="15"/>
    </row>
    <row r="581" spans="17:41" s="9" customFormat="1" ht="15.75">
      <c r="Q581" s="11"/>
      <c r="R581" s="11"/>
      <c r="S581" s="11"/>
      <c r="U581" s="11"/>
      <c r="AD581" s="11"/>
      <c r="AE581" s="11"/>
      <c r="AF581" s="11"/>
      <c r="AO581" s="15"/>
    </row>
    <row r="582" spans="17:41" s="9" customFormat="1" ht="15.75">
      <c r="Q582" s="11"/>
      <c r="R582" s="11"/>
      <c r="S582" s="11"/>
      <c r="U582" s="11"/>
      <c r="AD582" s="11"/>
      <c r="AE582" s="11"/>
      <c r="AF582" s="11"/>
      <c r="AO582" s="15"/>
    </row>
    <row r="583" spans="17:41" s="9" customFormat="1" ht="15.75">
      <c r="Q583" s="11"/>
      <c r="R583" s="11"/>
      <c r="S583" s="11"/>
      <c r="U583" s="11"/>
      <c r="AD583" s="11"/>
      <c r="AE583" s="11"/>
      <c r="AF583" s="11"/>
      <c r="AO583" s="15"/>
    </row>
    <row r="584" spans="17:41" s="9" customFormat="1" ht="15.75">
      <c r="Q584" s="11"/>
      <c r="R584" s="11"/>
      <c r="S584" s="11"/>
      <c r="U584" s="11"/>
      <c r="AD584" s="11"/>
      <c r="AE584" s="11"/>
      <c r="AF584" s="11"/>
      <c r="AO584" s="15"/>
    </row>
    <row r="585" spans="17:41" s="9" customFormat="1" ht="15.75">
      <c r="Q585" s="11"/>
      <c r="R585" s="11"/>
      <c r="S585" s="11"/>
      <c r="U585" s="11"/>
      <c r="AD585" s="11"/>
      <c r="AE585" s="11"/>
      <c r="AF585" s="11"/>
      <c r="AO585" s="15"/>
    </row>
    <row r="586" spans="17:41" s="9" customFormat="1" ht="15.75">
      <c r="Q586" s="11"/>
      <c r="R586" s="11"/>
      <c r="S586" s="11"/>
      <c r="U586" s="11"/>
      <c r="AD586" s="11"/>
      <c r="AE586" s="11"/>
      <c r="AF586" s="11"/>
      <c r="AO586" s="15"/>
    </row>
    <row r="587" spans="17:41" s="9" customFormat="1" ht="15.75">
      <c r="Q587" s="11"/>
      <c r="R587" s="11"/>
      <c r="S587" s="11"/>
      <c r="U587" s="11"/>
      <c r="AD587" s="11"/>
      <c r="AE587" s="11"/>
      <c r="AF587" s="11"/>
      <c r="AO587" s="15"/>
    </row>
    <row r="588" spans="17:41" s="9" customFormat="1" ht="15.75">
      <c r="Q588" s="11"/>
      <c r="R588" s="11"/>
      <c r="S588" s="11"/>
      <c r="U588" s="11"/>
      <c r="AD588" s="11"/>
      <c r="AE588" s="11"/>
      <c r="AF588" s="11"/>
      <c r="AO588" s="15"/>
    </row>
    <row r="589" spans="17:41" s="9" customFormat="1" ht="15.75">
      <c r="Q589" s="11"/>
      <c r="R589" s="11"/>
      <c r="S589" s="11"/>
      <c r="U589" s="11"/>
      <c r="AD589" s="11"/>
      <c r="AE589" s="11"/>
      <c r="AF589" s="11"/>
      <c r="AO589" s="15"/>
    </row>
    <row r="590" spans="17:41" s="9" customFormat="1" ht="15.75">
      <c r="Q590" s="11"/>
      <c r="R590" s="11"/>
      <c r="S590" s="11"/>
      <c r="U590" s="11"/>
      <c r="AD590" s="11"/>
      <c r="AE590" s="11"/>
      <c r="AF590" s="11"/>
      <c r="AO590" s="15"/>
    </row>
    <row r="591" spans="17:41" s="9" customFormat="1" ht="15.75">
      <c r="Q591" s="11"/>
      <c r="R591" s="11"/>
      <c r="S591" s="11"/>
      <c r="U591" s="11"/>
      <c r="AD591" s="11"/>
      <c r="AE591" s="11"/>
      <c r="AF591" s="11"/>
      <c r="AO591" s="15"/>
    </row>
    <row r="592" spans="17:41" s="9" customFormat="1" ht="15.75">
      <c r="Q592" s="11"/>
      <c r="R592" s="11"/>
      <c r="S592" s="11"/>
      <c r="U592" s="11"/>
      <c r="AD592" s="11"/>
      <c r="AE592" s="11"/>
      <c r="AF592" s="11"/>
      <c r="AO592" s="15"/>
    </row>
    <row r="593" spans="17:41" s="9" customFormat="1" ht="15.75">
      <c r="Q593" s="11"/>
      <c r="R593" s="11"/>
      <c r="S593" s="11"/>
      <c r="U593" s="11"/>
      <c r="AD593" s="11"/>
      <c r="AE593" s="11"/>
      <c r="AF593" s="11"/>
      <c r="AO593" s="15"/>
    </row>
    <row r="594" spans="17:41" s="9" customFormat="1" ht="15.75">
      <c r="Q594" s="11"/>
      <c r="R594" s="11"/>
      <c r="S594" s="11"/>
      <c r="U594" s="11"/>
      <c r="AD594" s="11"/>
      <c r="AE594" s="11"/>
      <c r="AF594" s="11"/>
      <c r="AO594" s="15"/>
    </row>
    <row r="595" spans="17:41" s="9" customFormat="1" ht="15.75">
      <c r="Q595" s="11"/>
      <c r="R595" s="11"/>
      <c r="S595" s="11"/>
      <c r="U595" s="11"/>
      <c r="AD595" s="11"/>
      <c r="AE595" s="11"/>
      <c r="AF595" s="11"/>
      <c r="AO595" s="15"/>
    </row>
    <row r="596" spans="17:41" s="9" customFormat="1" ht="15.75">
      <c r="Q596" s="11"/>
      <c r="R596" s="11"/>
      <c r="S596" s="11"/>
      <c r="U596" s="11"/>
      <c r="AD596" s="11"/>
      <c r="AE596" s="11"/>
      <c r="AF596" s="11"/>
      <c r="AO596" s="15"/>
    </row>
    <row r="597" spans="17:41" s="9" customFormat="1" ht="15.75">
      <c r="Q597" s="11"/>
      <c r="R597" s="11"/>
      <c r="S597" s="11"/>
      <c r="U597" s="11"/>
      <c r="AD597" s="11"/>
      <c r="AE597" s="11"/>
      <c r="AF597" s="11"/>
      <c r="AO597" s="15"/>
    </row>
    <row r="598" spans="17:41" s="9" customFormat="1" ht="15.75">
      <c r="Q598" s="11"/>
      <c r="R598" s="11"/>
      <c r="S598" s="11"/>
      <c r="U598" s="11"/>
      <c r="AD598" s="11"/>
      <c r="AE598" s="11"/>
      <c r="AF598" s="11"/>
      <c r="AO598" s="15"/>
    </row>
    <row r="599" spans="17:41" s="9" customFormat="1" ht="15.75">
      <c r="Q599" s="11"/>
      <c r="R599" s="11"/>
      <c r="S599" s="11"/>
      <c r="U599" s="11"/>
      <c r="AD599" s="11"/>
      <c r="AE599" s="11"/>
      <c r="AF599" s="11"/>
      <c r="AO599" s="15"/>
    </row>
    <row r="600" spans="17:41" s="9" customFormat="1" ht="15.75">
      <c r="Q600" s="11"/>
      <c r="R600" s="11"/>
      <c r="S600" s="11"/>
      <c r="U600" s="11"/>
      <c r="AD600" s="11"/>
      <c r="AE600" s="11"/>
      <c r="AF600" s="11"/>
      <c r="AO600" s="15"/>
    </row>
    <row r="601" spans="17:41" s="9" customFormat="1" ht="15.75">
      <c r="Q601" s="11"/>
      <c r="R601" s="11"/>
      <c r="S601" s="11"/>
      <c r="U601" s="11"/>
      <c r="AD601" s="11"/>
      <c r="AE601" s="11"/>
      <c r="AF601" s="11"/>
      <c r="AO601" s="15"/>
    </row>
    <row r="602" spans="17:41" s="9" customFormat="1" ht="15.75">
      <c r="Q602" s="11"/>
      <c r="R602" s="11"/>
      <c r="S602" s="11"/>
      <c r="U602" s="11"/>
      <c r="AD602" s="11"/>
      <c r="AE602" s="11"/>
      <c r="AF602" s="11"/>
      <c r="AO602" s="15"/>
    </row>
    <row r="603" spans="17:41" s="9" customFormat="1" ht="15.75">
      <c r="Q603" s="11"/>
      <c r="R603" s="11"/>
      <c r="S603" s="11"/>
      <c r="U603" s="11"/>
      <c r="AD603" s="11"/>
      <c r="AE603" s="11"/>
      <c r="AF603" s="11"/>
      <c r="AO603" s="15"/>
    </row>
    <row r="604" spans="17:41" s="9" customFormat="1" ht="15.75">
      <c r="Q604" s="11"/>
      <c r="R604" s="11"/>
      <c r="S604" s="11"/>
      <c r="U604" s="11"/>
      <c r="AD604" s="11"/>
      <c r="AE604" s="11"/>
      <c r="AF604" s="11"/>
      <c r="AO604" s="15"/>
    </row>
    <row r="605" spans="17:41" s="9" customFormat="1" ht="15.75">
      <c r="Q605" s="11"/>
      <c r="R605" s="11"/>
      <c r="S605" s="11"/>
      <c r="U605" s="11"/>
      <c r="AD605" s="11"/>
      <c r="AE605" s="11"/>
      <c r="AF605" s="11"/>
      <c r="AO605" s="15"/>
    </row>
    <row r="606" spans="17:41" s="9" customFormat="1" ht="15.75">
      <c r="Q606" s="11"/>
      <c r="R606" s="11"/>
      <c r="S606" s="11"/>
      <c r="U606" s="11"/>
      <c r="AD606" s="11"/>
      <c r="AE606" s="11"/>
      <c r="AF606" s="11"/>
      <c r="AO606" s="15"/>
    </row>
    <row r="607" spans="17:41" s="9" customFormat="1" ht="15.75">
      <c r="Q607" s="11"/>
      <c r="R607" s="11"/>
      <c r="S607" s="11"/>
      <c r="U607" s="11"/>
      <c r="AD607" s="11"/>
      <c r="AE607" s="11"/>
      <c r="AF607" s="11"/>
      <c r="AO607" s="15"/>
    </row>
    <row r="608" spans="17:41" s="9" customFormat="1" ht="15.75">
      <c r="Q608" s="11"/>
      <c r="R608" s="11"/>
      <c r="S608" s="11"/>
      <c r="U608" s="11"/>
      <c r="AD608" s="11"/>
      <c r="AE608" s="11"/>
      <c r="AF608" s="11"/>
      <c r="AO608" s="15"/>
    </row>
    <row r="609" spans="17:41" s="9" customFormat="1" ht="15.75">
      <c r="Q609" s="11"/>
      <c r="R609" s="11"/>
      <c r="S609" s="11"/>
      <c r="U609" s="11"/>
      <c r="AD609" s="11"/>
      <c r="AE609" s="11"/>
      <c r="AF609" s="11"/>
      <c r="AO609" s="15"/>
    </row>
    <row r="610" spans="17:41" s="9" customFormat="1" ht="15.75">
      <c r="Q610" s="11"/>
      <c r="R610" s="11"/>
      <c r="S610" s="11"/>
      <c r="U610" s="11"/>
      <c r="AD610" s="11"/>
      <c r="AE610" s="11"/>
      <c r="AF610" s="11"/>
      <c r="AO610" s="15"/>
    </row>
    <row r="611" spans="17:41" s="9" customFormat="1" ht="15.75">
      <c r="Q611" s="11"/>
      <c r="R611" s="11"/>
      <c r="S611" s="11"/>
      <c r="U611" s="11"/>
      <c r="AD611" s="11"/>
      <c r="AE611" s="11"/>
      <c r="AF611" s="11"/>
      <c r="AO611" s="15"/>
    </row>
    <row r="612" spans="17:41" s="9" customFormat="1" ht="15.75">
      <c r="Q612" s="11"/>
      <c r="R612" s="11"/>
      <c r="S612" s="11"/>
      <c r="U612" s="11"/>
      <c r="AD612" s="11"/>
      <c r="AE612" s="11"/>
      <c r="AF612" s="11"/>
      <c r="AO612" s="15"/>
    </row>
    <row r="613" spans="17:41" s="9" customFormat="1" ht="15.75">
      <c r="Q613" s="11"/>
      <c r="R613" s="11"/>
      <c r="S613" s="11"/>
      <c r="U613" s="11"/>
      <c r="AD613" s="11"/>
      <c r="AE613" s="11"/>
      <c r="AF613" s="11"/>
      <c r="AO613" s="15"/>
    </row>
    <row r="614" spans="17:41" s="9" customFormat="1" ht="15.75">
      <c r="Q614" s="11"/>
      <c r="R614" s="11"/>
      <c r="S614" s="11"/>
      <c r="U614" s="11"/>
      <c r="AD614" s="11"/>
      <c r="AE614" s="11"/>
      <c r="AF614" s="11"/>
      <c r="AO614" s="15"/>
    </row>
    <row r="615" spans="17:41" s="9" customFormat="1" ht="15.75">
      <c r="Q615" s="11"/>
      <c r="R615" s="11"/>
      <c r="S615" s="11"/>
      <c r="U615" s="11"/>
      <c r="AD615" s="11"/>
      <c r="AE615" s="11"/>
      <c r="AF615" s="11"/>
      <c r="AO615" s="15"/>
    </row>
    <row r="616" spans="17:41" s="9" customFormat="1" ht="15.75">
      <c r="Q616" s="11"/>
      <c r="R616" s="11"/>
      <c r="S616" s="11"/>
      <c r="U616" s="11"/>
      <c r="AD616" s="11"/>
      <c r="AE616" s="11"/>
      <c r="AF616" s="11"/>
      <c r="AO616" s="15"/>
    </row>
    <row r="617" spans="17:41" s="9" customFormat="1" ht="15.75">
      <c r="Q617" s="11"/>
      <c r="R617" s="11"/>
      <c r="S617" s="11"/>
      <c r="U617" s="11"/>
      <c r="AD617" s="11"/>
      <c r="AE617" s="11"/>
      <c r="AF617" s="11"/>
      <c r="AO617" s="15"/>
    </row>
    <row r="618" spans="17:41" s="9" customFormat="1" ht="15.75">
      <c r="Q618" s="11"/>
      <c r="R618" s="11"/>
      <c r="S618" s="11"/>
      <c r="U618" s="11"/>
      <c r="AD618" s="11"/>
      <c r="AE618" s="11"/>
      <c r="AF618" s="11"/>
      <c r="AO618" s="15"/>
    </row>
    <row r="619" spans="17:41" s="9" customFormat="1" ht="15.75">
      <c r="Q619" s="11"/>
      <c r="R619" s="11"/>
      <c r="S619" s="11"/>
      <c r="U619" s="11"/>
      <c r="AD619" s="11"/>
      <c r="AE619" s="11"/>
      <c r="AF619" s="11"/>
      <c r="AO619" s="15"/>
    </row>
    <row r="620" spans="17:41" s="9" customFormat="1" ht="15.75">
      <c r="Q620" s="11"/>
      <c r="R620" s="11"/>
      <c r="S620" s="11"/>
      <c r="U620" s="11"/>
      <c r="AD620" s="11"/>
      <c r="AE620" s="11"/>
      <c r="AF620" s="11"/>
      <c r="AO620" s="15"/>
    </row>
    <row r="621" spans="17:41" s="9" customFormat="1" ht="15.75">
      <c r="Q621" s="11"/>
      <c r="R621" s="11"/>
      <c r="S621" s="11"/>
      <c r="U621" s="11"/>
      <c r="AD621" s="11"/>
      <c r="AE621" s="11"/>
      <c r="AF621" s="11"/>
      <c r="AO621" s="15"/>
    </row>
    <row r="622" spans="17:41" s="9" customFormat="1" ht="15.75">
      <c r="Q622" s="11"/>
      <c r="R622" s="11"/>
      <c r="S622" s="11"/>
      <c r="U622" s="11"/>
      <c r="AD622" s="11"/>
      <c r="AE622" s="11"/>
      <c r="AF622" s="11"/>
      <c r="AO622" s="15"/>
    </row>
    <row r="623" spans="17:41" s="9" customFormat="1" ht="15.75">
      <c r="Q623" s="11"/>
      <c r="R623" s="11"/>
      <c r="S623" s="11"/>
      <c r="U623" s="11"/>
      <c r="AD623" s="11"/>
      <c r="AE623" s="11"/>
      <c r="AF623" s="11"/>
      <c r="AO623" s="15"/>
    </row>
    <row r="624" spans="17:41" s="9" customFormat="1" ht="15.75">
      <c r="Q624" s="11"/>
      <c r="R624" s="11"/>
      <c r="S624" s="11"/>
      <c r="U624" s="11"/>
      <c r="AD624" s="11"/>
      <c r="AE624" s="11"/>
      <c r="AF624" s="11"/>
      <c r="AO624" s="15"/>
    </row>
    <row r="625" spans="17:41" s="9" customFormat="1" ht="15.75">
      <c r="Q625" s="11"/>
      <c r="R625" s="11"/>
      <c r="S625" s="11"/>
      <c r="U625" s="11"/>
      <c r="AD625" s="11"/>
      <c r="AE625" s="11"/>
      <c r="AF625" s="11"/>
      <c r="AO625" s="15"/>
    </row>
    <row r="626" spans="17:41" s="9" customFormat="1" ht="15.75">
      <c r="Q626" s="11"/>
      <c r="R626" s="11"/>
      <c r="S626" s="11"/>
      <c r="U626" s="11"/>
      <c r="AD626" s="11"/>
      <c r="AE626" s="11"/>
      <c r="AF626" s="11"/>
      <c r="AO626" s="15"/>
    </row>
    <row r="627" spans="17:41" s="9" customFormat="1" ht="15.75">
      <c r="Q627" s="11"/>
      <c r="R627" s="11"/>
      <c r="S627" s="11"/>
      <c r="U627" s="11"/>
      <c r="AD627" s="11"/>
      <c r="AE627" s="11"/>
      <c r="AF627" s="11"/>
      <c r="AO627" s="15"/>
    </row>
    <row r="628" spans="17:41" s="9" customFormat="1" ht="15.75">
      <c r="Q628" s="11"/>
      <c r="R628" s="11"/>
      <c r="S628" s="11"/>
      <c r="U628" s="11"/>
      <c r="AD628" s="11"/>
      <c r="AE628" s="11"/>
      <c r="AF628" s="11"/>
      <c r="AO628" s="15"/>
    </row>
    <row r="629" spans="17:41" s="9" customFormat="1" ht="15.75">
      <c r="Q629" s="11"/>
      <c r="R629" s="11"/>
      <c r="S629" s="11"/>
      <c r="U629" s="11"/>
      <c r="AD629" s="11"/>
      <c r="AE629" s="11"/>
      <c r="AF629" s="11"/>
      <c r="AO629" s="15"/>
    </row>
    <row r="630" spans="17:41" s="9" customFormat="1" ht="15.75">
      <c r="Q630" s="11"/>
      <c r="R630" s="11"/>
      <c r="S630" s="11"/>
      <c r="U630" s="11"/>
      <c r="AD630" s="11"/>
      <c r="AE630" s="11"/>
      <c r="AF630" s="11"/>
      <c r="AO630" s="15"/>
    </row>
    <row r="631" spans="17:41" s="9" customFormat="1" ht="15.75">
      <c r="Q631" s="11"/>
      <c r="R631" s="11"/>
      <c r="S631" s="11"/>
      <c r="U631" s="11"/>
      <c r="AD631" s="11"/>
      <c r="AE631" s="11"/>
      <c r="AF631" s="11"/>
      <c r="AO631" s="15"/>
    </row>
    <row r="632" spans="17:41" s="9" customFormat="1" ht="15.75">
      <c r="Q632" s="11"/>
      <c r="R632" s="11"/>
      <c r="S632" s="11"/>
      <c r="U632" s="11"/>
      <c r="AD632" s="11"/>
      <c r="AE632" s="11"/>
      <c r="AF632" s="11"/>
      <c r="AO632" s="15"/>
    </row>
    <row r="633" spans="17:41" s="9" customFormat="1" ht="15.75">
      <c r="Q633" s="11"/>
      <c r="R633" s="11"/>
      <c r="S633" s="11"/>
      <c r="U633" s="11"/>
      <c r="AD633" s="11"/>
      <c r="AE633" s="11"/>
      <c r="AF633" s="11"/>
      <c r="AO633" s="15"/>
    </row>
    <row r="634" spans="17:41" s="9" customFormat="1" ht="15.75">
      <c r="Q634" s="11"/>
      <c r="R634" s="11"/>
      <c r="S634" s="11"/>
      <c r="U634" s="11"/>
      <c r="AD634" s="11"/>
      <c r="AE634" s="11"/>
      <c r="AF634" s="11"/>
      <c r="AO634" s="15"/>
    </row>
    <row r="635" spans="17:41" s="9" customFormat="1" ht="15.75">
      <c r="Q635" s="11"/>
      <c r="R635" s="11"/>
      <c r="S635" s="11"/>
      <c r="U635" s="11"/>
      <c r="AD635" s="11"/>
      <c r="AE635" s="11"/>
      <c r="AF635" s="11"/>
      <c r="AO635" s="15"/>
    </row>
    <row r="636" spans="17:41" s="9" customFormat="1" ht="15.75">
      <c r="Q636" s="11"/>
      <c r="R636" s="11"/>
      <c r="S636" s="11"/>
      <c r="U636" s="11"/>
      <c r="AD636" s="11"/>
      <c r="AE636" s="11"/>
      <c r="AF636" s="11"/>
      <c r="AO636" s="15"/>
    </row>
    <row r="637" spans="17:41" s="9" customFormat="1" ht="15.75">
      <c r="Q637" s="11"/>
      <c r="R637" s="11"/>
      <c r="S637" s="11"/>
      <c r="U637" s="11"/>
      <c r="AD637" s="11"/>
      <c r="AE637" s="11"/>
      <c r="AF637" s="11"/>
      <c r="AO637" s="15"/>
    </row>
    <row r="638" spans="17:41" s="9" customFormat="1" ht="15.75">
      <c r="Q638" s="11"/>
      <c r="R638" s="11"/>
      <c r="S638" s="11"/>
      <c r="U638" s="11"/>
      <c r="AD638" s="11"/>
      <c r="AE638" s="11"/>
      <c r="AF638" s="11"/>
      <c r="AO638" s="15"/>
    </row>
    <row r="639" spans="17:41" s="9" customFormat="1" ht="15.75">
      <c r="Q639" s="11"/>
      <c r="R639" s="11"/>
      <c r="S639" s="11"/>
      <c r="U639" s="11"/>
      <c r="AD639" s="11"/>
      <c r="AE639" s="11"/>
      <c r="AF639" s="11"/>
      <c r="AO639" s="15"/>
    </row>
    <row r="640" spans="17:41" s="9" customFormat="1" ht="15.75">
      <c r="Q640" s="11"/>
      <c r="R640" s="11"/>
      <c r="S640" s="11"/>
      <c r="U640" s="11"/>
      <c r="AD640" s="11"/>
      <c r="AE640" s="11"/>
      <c r="AF640" s="11"/>
      <c r="AO640" s="15"/>
    </row>
    <row r="641" spans="17:41" s="9" customFormat="1" ht="15.75">
      <c r="Q641" s="11"/>
      <c r="R641" s="11"/>
      <c r="S641" s="11"/>
      <c r="U641" s="11"/>
      <c r="AD641" s="11"/>
      <c r="AE641" s="11"/>
      <c r="AF641" s="11"/>
      <c r="AO641" s="15"/>
    </row>
    <row r="642" spans="17:41" s="9" customFormat="1" ht="15.75">
      <c r="Q642" s="11"/>
      <c r="R642" s="11"/>
      <c r="S642" s="11"/>
      <c r="U642" s="11"/>
      <c r="AD642" s="11"/>
      <c r="AE642" s="11"/>
      <c r="AF642" s="11"/>
      <c r="AO642" s="15"/>
    </row>
    <row r="643" spans="17:41" s="9" customFormat="1" ht="15.75">
      <c r="Q643" s="11"/>
      <c r="R643" s="11"/>
      <c r="S643" s="11"/>
      <c r="U643" s="11"/>
      <c r="AD643" s="11"/>
      <c r="AE643" s="11"/>
      <c r="AF643" s="11"/>
      <c r="AO643" s="15"/>
    </row>
    <row r="644" spans="17:41" s="9" customFormat="1" ht="15.75">
      <c r="Q644" s="11"/>
      <c r="R644" s="11"/>
      <c r="S644" s="11"/>
      <c r="U644" s="11"/>
      <c r="AD644" s="11"/>
      <c r="AE644" s="11"/>
      <c r="AF644" s="11"/>
      <c r="AO644" s="15"/>
    </row>
    <row r="645" spans="17:41" s="9" customFormat="1" ht="15.75">
      <c r="Q645" s="11"/>
      <c r="R645" s="11"/>
      <c r="S645" s="11"/>
      <c r="U645" s="11"/>
      <c r="AD645" s="11"/>
      <c r="AE645" s="11"/>
      <c r="AF645" s="11"/>
      <c r="AO645" s="15"/>
    </row>
    <row r="646" spans="17:41" s="9" customFormat="1" ht="15.75">
      <c r="Q646" s="11"/>
      <c r="R646" s="11"/>
      <c r="S646" s="11"/>
      <c r="U646" s="11"/>
      <c r="AD646" s="11"/>
      <c r="AE646" s="11"/>
      <c r="AF646" s="11"/>
      <c r="AO646" s="15"/>
    </row>
    <row r="647" spans="17:41" s="9" customFormat="1" ht="15.75">
      <c r="Q647" s="11"/>
      <c r="R647" s="11"/>
      <c r="S647" s="11"/>
      <c r="U647" s="11"/>
      <c r="AD647" s="11"/>
      <c r="AE647" s="11"/>
      <c r="AF647" s="11"/>
      <c r="AO647" s="15"/>
    </row>
    <row r="648" spans="17:41" s="9" customFormat="1" ht="15.75">
      <c r="Q648" s="11"/>
      <c r="R648" s="11"/>
      <c r="S648" s="11"/>
      <c r="U648" s="11"/>
      <c r="AD648" s="11"/>
      <c r="AE648" s="11"/>
      <c r="AF648" s="11"/>
      <c r="AO648" s="15"/>
    </row>
    <row r="649" spans="17:41" s="9" customFormat="1" ht="15.75">
      <c r="Q649" s="11"/>
      <c r="R649" s="11"/>
      <c r="S649" s="11"/>
      <c r="U649" s="11"/>
      <c r="AD649" s="11"/>
      <c r="AE649" s="11"/>
      <c r="AF649" s="11"/>
      <c r="AO649" s="15"/>
    </row>
    <row r="650" spans="17:41" s="9" customFormat="1" ht="15.75">
      <c r="Q650" s="11"/>
      <c r="R650" s="11"/>
      <c r="S650" s="11"/>
      <c r="U650" s="11"/>
      <c r="AD650" s="11"/>
      <c r="AE650" s="11"/>
      <c r="AF650" s="11"/>
      <c r="AO650" s="15"/>
    </row>
    <row r="651" spans="17:41" s="9" customFormat="1" ht="15.75">
      <c r="Q651" s="11"/>
      <c r="R651" s="11"/>
      <c r="S651" s="11"/>
      <c r="U651" s="11"/>
      <c r="AD651" s="11"/>
      <c r="AE651" s="11"/>
      <c r="AF651" s="11"/>
      <c r="AO651" s="15"/>
    </row>
    <row r="652" spans="17:41" s="9" customFormat="1" ht="15.75">
      <c r="Q652" s="11"/>
      <c r="R652" s="11"/>
      <c r="S652" s="11"/>
      <c r="U652" s="11"/>
      <c r="AD652" s="11"/>
      <c r="AE652" s="11"/>
      <c r="AF652" s="11"/>
      <c r="AO652" s="15"/>
    </row>
    <row r="653" spans="17:41" s="9" customFormat="1" ht="15.75">
      <c r="Q653" s="11"/>
      <c r="R653" s="11"/>
      <c r="S653" s="11"/>
      <c r="U653" s="11"/>
      <c r="AD653" s="11"/>
      <c r="AE653" s="11"/>
      <c r="AF653" s="11"/>
      <c r="AO653" s="15"/>
    </row>
    <row r="654" spans="17:41" s="9" customFormat="1" ht="15.75">
      <c r="Q654" s="11"/>
      <c r="R654" s="11"/>
      <c r="S654" s="11"/>
      <c r="U654" s="11"/>
      <c r="AD654" s="11"/>
      <c r="AE654" s="11"/>
      <c r="AF654" s="11"/>
      <c r="AO654" s="15"/>
    </row>
    <row r="655" spans="17:41" s="9" customFormat="1" ht="15.75">
      <c r="Q655" s="11"/>
      <c r="R655" s="11"/>
      <c r="S655" s="11"/>
      <c r="U655" s="11"/>
      <c r="AD655" s="11"/>
      <c r="AE655" s="11"/>
      <c r="AF655" s="11"/>
      <c r="AO655" s="15"/>
    </row>
    <row r="656" spans="17:41" s="9" customFormat="1" ht="15.75">
      <c r="Q656" s="11"/>
      <c r="R656" s="11"/>
      <c r="S656" s="11"/>
      <c r="U656" s="11"/>
      <c r="AD656" s="11"/>
      <c r="AE656" s="11"/>
      <c r="AF656" s="11"/>
      <c r="AO656" s="15"/>
    </row>
    <row r="657" spans="17:41" s="9" customFormat="1" ht="15.75">
      <c r="Q657" s="11"/>
      <c r="R657" s="11"/>
      <c r="S657" s="11"/>
      <c r="U657" s="11"/>
      <c r="AD657" s="11"/>
      <c r="AE657" s="11"/>
      <c r="AF657" s="11"/>
      <c r="AO657" s="15"/>
    </row>
    <row r="658" spans="17:41" s="9" customFormat="1" ht="15.75">
      <c r="Q658" s="11"/>
      <c r="R658" s="11"/>
      <c r="S658" s="11"/>
      <c r="U658" s="11"/>
      <c r="AD658" s="11"/>
      <c r="AE658" s="11"/>
      <c r="AF658" s="11"/>
      <c r="AO658" s="15"/>
    </row>
    <row r="659" spans="17:41" s="9" customFormat="1" ht="15.75">
      <c r="Q659" s="11"/>
      <c r="R659" s="11"/>
      <c r="S659" s="11"/>
      <c r="U659" s="11"/>
      <c r="AD659" s="11"/>
      <c r="AE659" s="11"/>
      <c r="AF659" s="11"/>
      <c r="AO659" s="15"/>
    </row>
    <row r="660" spans="17:41" s="9" customFormat="1" ht="15.75">
      <c r="Q660" s="11"/>
      <c r="R660" s="11"/>
      <c r="S660" s="11"/>
      <c r="U660" s="11"/>
      <c r="AD660" s="11"/>
      <c r="AE660" s="11"/>
      <c r="AF660" s="11"/>
      <c r="AO660" s="15"/>
    </row>
    <row r="661" spans="17:41" s="9" customFormat="1" ht="15.75">
      <c r="Q661" s="11"/>
      <c r="R661" s="11"/>
      <c r="S661" s="11"/>
      <c r="U661" s="11"/>
      <c r="AD661" s="11"/>
      <c r="AE661" s="11"/>
      <c r="AF661" s="11"/>
      <c r="AO661" s="15"/>
    </row>
    <row r="662" spans="17:41" s="9" customFormat="1" ht="15.75">
      <c r="Q662" s="11"/>
      <c r="R662" s="11"/>
      <c r="S662" s="11"/>
      <c r="U662" s="11"/>
      <c r="AD662" s="11"/>
      <c r="AE662" s="11"/>
      <c r="AF662" s="11"/>
      <c r="AO662" s="15"/>
    </row>
    <row r="663" spans="17:41" s="9" customFormat="1" ht="15.75">
      <c r="Q663" s="11"/>
      <c r="R663" s="11"/>
      <c r="S663" s="11"/>
      <c r="U663" s="11"/>
      <c r="AD663" s="11"/>
      <c r="AE663" s="11"/>
      <c r="AF663" s="11"/>
      <c r="AO663" s="15"/>
    </row>
    <row r="664" spans="17:41" s="9" customFormat="1" ht="15.75">
      <c r="Q664" s="11"/>
      <c r="R664" s="11"/>
      <c r="S664" s="11"/>
      <c r="U664" s="11"/>
      <c r="AD664" s="11"/>
      <c r="AE664" s="11"/>
      <c r="AF664" s="11"/>
      <c r="AO664" s="15"/>
    </row>
    <row r="665" spans="17:41" s="9" customFormat="1" ht="15.75">
      <c r="Q665" s="11"/>
      <c r="R665" s="11"/>
      <c r="S665" s="11"/>
      <c r="U665" s="11"/>
      <c r="AD665" s="11"/>
      <c r="AE665" s="11"/>
      <c r="AF665" s="11"/>
      <c r="AO665" s="15"/>
    </row>
    <row r="666" spans="17:41" s="9" customFormat="1" ht="15.75">
      <c r="Q666" s="11"/>
      <c r="R666" s="11"/>
      <c r="S666" s="11"/>
      <c r="U666" s="11"/>
      <c r="AD666" s="11"/>
      <c r="AE666" s="11"/>
      <c r="AF666" s="11"/>
      <c r="AO666" s="15"/>
    </row>
    <row r="667" spans="17:41" s="9" customFormat="1" ht="15.75">
      <c r="Q667" s="11"/>
      <c r="R667" s="11"/>
      <c r="S667" s="11"/>
      <c r="U667" s="11"/>
      <c r="AD667" s="11"/>
      <c r="AE667" s="11"/>
      <c r="AF667" s="11"/>
      <c r="AO667" s="15"/>
    </row>
    <row r="668" spans="17:41" s="9" customFormat="1" ht="15.75">
      <c r="Q668" s="11"/>
      <c r="R668" s="11"/>
      <c r="S668" s="11"/>
      <c r="U668" s="11"/>
      <c r="AD668" s="11"/>
      <c r="AE668" s="11"/>
      <c r="AF668" s="11"/>
      <c r="AO668" s="15"/>
    </row>
    <row r="669" spans="17:41" s="9" customFormat="1" ht="15.75">
      <c r="Q669" s="11"/>
      <c r="R669" s="11"/>
      <c r="S669" s="11"/>
      <c r="U669" s="11"/>
      <c r="AD669" s="11"/>
      <c r="AE669" s="11"/>
      <c r="AF669" s="11"/>
      <c r="AO669" s="15"/>
    </row>
    <row r="670" spans="17:41" s="9" customFormat="1" ht="15.75">
      <c r="Q670" s="11"/>
      <c r="R670" s="11"/>
      <c r="S670" s="11"/>
      <c r="U670" s="11"/>
      <c r="AD670" s="11"/>
      <c r="AE670" s="11"/>
      <c r="AF670" s="11"/>
      <c r="AO670" s="15"/>
    </row>
    <row r="671" spans="17:41" s="9" customFormat="1" ht="15.75">
      <c r="Q671" s="11"/>
      <c r="R671" s="11"/>
      <c r="S671" s="11"/>
      <c r="U671" s="11"/>
      <c r="AD671" s="11"/>
      <c r="AE671" s="11"/>
      <c r="AF671" s="11"/>
      <c r="AO671" s="15"/>
    </row>
    <row r="672" spans="17:41" s="9" customFormat="1" ht="15.75">
      <c r="Q672" s="11"/>
      <c r="R672" s="11"/>
      <c r="S672" s="11"/>
      <c r="U672" s="11"/>
      <c r="AD672" s="11"/>
      <c r="AE672" s="11"/>
      <c r="AF672" s="11"/>
      <c r="AO672" s="15"/>
    </row>
    <row r="673" spans="17:41" s="9" customFormat="1" ht="15.75">
      <c r="Q673" s="11"/>
      <c r="R673" s="11"/>
      <c r="S673" s="11"/>
      <c r="U673" s="11"/>
      <c r="AD673" s="11"/>
      <c r="AE673" s="11"/>
      <c r="AF673" s="11"/>
      <c r="AO673" s="15"/>
    </row>
    <row r="674" spans="17:41" s="9" customFormat="1" ht="15.75">
      <c r="Q674" s="11"/>
      <c r="R674" s="11"/>
      <c r="S674" s="11"/>
      <c r="U674" s="11"/>
      <c r="AD674" s="11"/>
      <c r="AE674" s="11"/>
      <c r="AF674" s="11"/>
      <c r="AO674" s="15"/>
    </row>
    <row r="675" spans="17:41" s="9" customFormat="1" ht="15.75">
      <c r="Q675" s="11"/>
      <c r="R675" s="11"/>
      <c r="S675" s="11"/>
      <c r="U675" s="11"/>
      <c r="AD675" s="11"/>
      <c r="AE675" s="11"/>
      <c r="AF675" s="11"/>
      <c r="AO675" s="15"/>
    </row>
    <row r="676" spans="17:41" s="9" customFormat="1" ht="15.75">
      <c r="Q676" s="11"/>
      <c r="R676" s="11"/>
      <c r="S676" s="11"/>
      <c r="U676" s="11"/>
      <c r="AD676" s="11"/>
      <c r="AE676" s="11"/>
      <c r="AF676" s="11"/>
      <c r="AO676" s="15"/>
    </row>
    <row r="677" spans="17:41" s="9" customFormat="1" ht="15.75">
      <c r="Q677" s="11"/>
      <c r="R677" s="11"/>
      <c r="S677" s="11"/>
      <c r="U677" s="11"/>
      <c r="AD677" s="11"/>
      <c r="AE677" s="11"/>
      <c r="AF677" s="11"/>
      <c r="AO677" s="15"/>
    </row>
    <row r="678" spans="17:41" s="9" customFormat="1" ht="15.75">
      <c r="Q678" s="11"/>
      <c r="R678" s="11"/>
      <c r="S678" s="11"/>
      <c r="U678" s="11"/>
      <c r="AD678" s="11"/>
      <c r="AE678" s="11"/>
      <c r="AF678" s="11"/>
      <c r="AO678" s="15"/>
    </row>
    <row r="679" spans="17:41" s="9" customFormat="1" ht="15.75">
      <c r="Q679" s="11"/>
      <c r="R679" s="11"/>
      <c r="S679" s="11"/>
      <c r="U679" s="11"/>
      <c r="AD679" s="11"/>
      <c r="AE679" s="11"/>
      <c r="AF679" s="11"/>
      <c r="AO679" s="15"/>
    </row>
    <row r="680" spans="17:41" s="9" customFormat="1" ht="15.75">
      <c r="Q680" s="11"/>
      <c r="R680" s="11"/>
      <c r="S680" s="11"/>
      <c r="U680" s="11"/>
      <c r="AD680" s="11"/>
      <c r="AE680" s="11"/>
      <c r="AF680" s="11"/>
      <c r="AO680" s="15"/>
    </row>
    <row r="681" spans="17:41" s="9" customFormat="1" ht="15.75">
      <c r="Q681" s="11"/>
      <c r="R681" s="11"/>
      <c r="S681" s="11"/>
      <c r="U681" s="11"/>
      <c r="AD681" s="11"/>
      <c r="AE681" s="11"/>
      <c r="AF681" s="11"/>
      <c r="AO681" s="15"/>
    </row>
    <row r="682" spans="17:41" s="9" customFormat="1" ht="15.75">
      <c r="Q682" s="11"/>
      <c r="R682" s="11"/>
      <c r="S682" s="11"/>
      <c r="U682" s="11"/>
      <c r="AD682" s="11"/>
      <c r="AE682" s="11"/>
      <c r="AF682" s="11"/>
      <c r="AO682" s="15"/>
    </row>
    <row r="683" spans="17:41" s="9" customFormat="1" ht="15.75">
      <c r="Q683" s="11"/>
      <c r="R683" s="11"/>
      <c r="S683" s="11"/>
      <c r="U683" s="11"/>
      <c r="AD683" s="11"/>
      <c r="AE683" s="11"/>
      <c r="AF683" s="11"/>
      <c r="AO683" s="15"/>
    </row>
    <row r="684" spans="17:41" s="9" customFormat="1" ht="15.75">
      <c r="Q684" s="11"/>
      <c r="R684" s="11"/>
      <c r="S684" s="11"/>
      <c r="U684" s="11"/>
      <c r="AD684" s="11"/>
      <c r="AE684" s="11"/>
      <c r="AF684" s="11"/>
      <c r="AO684" s="15"/>
    </row>
    <row r="685" spans="17:41" s="9" customFormat="1" ht="15.75">
      <c r="Q685" s="11"/>
      <c r="R685" s="11"/>
      <c r="S685" s="11"/>
      <c r="U685" s="11"/>
      <c r="AD685" s="11"/>
      <c r="AE685" s="11"/>
      <c r="AF685" s="11"/>
      <c r="AO685" s="15"/>
    </row>
    <row r="686" spans="17:41" s="9" customFormat="1" ht="15.75">
      <c r="Q686" s="11"/>
      <c r="R686" s="11"/>
      <c r="S686" s="11"/>
      <c r="U686" s="11"/>
      <c r="AD686" s="11"/>
      <c r="AE686" s="11"/>
      <c r="AF686" s="11"/>
      <c r="AO686" s="15"/>
    </row>
    <row r="687" spans="17:41" s="9" customFormat="1" ht="15.75">
      <c r="Q687" s="11"/>
      <c r="R687" s="11"/>
      <c r="S687" s="11"/>
      <c r="U687" s="11"/>
      <c r="AD687" s="11"/>
      <c r="AE687" s="11"/>
      <c r="AF687" s="11"/>
      <c r="AO687" s="15"/>
    </row>
    <row r="688" spans="17:41" s="9" customFormat="1" ht="15.75">
      <c r="Q688" s="11"/>
      <c r="R688" s="11"/>
      <c r="S688" s="11"/>
      <c r="U688" s="11"/>
      <c r="AD688" s="11"/>
      <c r="AE688" s="11"/>
      <c r="AF688" s="11"/>
      <c r="AO688" s="15"/>
    </row>
    <row r="689" spans="17:41" s="9" customFormat="1" ht="15.75">
      <c r="Q689" s="11"/>
      <c r="R689" s="11"/>
      <c r="S689" s="11"/>
      <c r="U689" s="11"/>
      <c r="AD689" s="11"/>
      <c r="AE689" s="11"/>
      <c r="AF689" s="11"/>
      <c r="AO689" s="15"/>
    </row>
    <row r="690" spans="17:41" s="9" customFormat="1" ht="15.75">
      <c r="Q690" s="11"/>
      <c r="R690" s="11"/>
      <c r="S690" s="11"/>
      <c r="U690" s="11"/>
      <c r="AD690" s="11"/>
      <c r="AE690" s="11"/>
      <c r="AF690" s="11"/>
      <c r="AO690" s="15"/>
    </row>
    <row r="691" spans="17:41" s="9" customFormat="1" ht="15.75">
      <c r="Q691" s="11"/>
      <c r="R691" s="11"/>
      <c r="S691" s="11"/>
      <c r="U691" s="11"/>
      <c r="AD691" s="11"/>
      <c r="AE691" s="11"/>
      <c r="AF691" s="11"/>
      <c r="AO691" s="15"/>
    </row>
    <row r="692" spans="17:41" s="9" customFormat="1" ht="15.75">
      <c r="Q692" s="11"/>
      <c r="R692" s="11"/>
      <c r="S692" s="11"/>
      <c r="U692" s="11"/>
      <c r="AD692" s="11"/>
      <c r="AE692" s="11"/>
      <c r="AF692" s="11"/>
      <c r="AO692" s="15"/>
    </row>
    <row r="693" spans="17:41" s="9" customFormat="1" ht="15.75">
      <c r="Q693" s="11"/>
      <c r="R693" s="11"/>
      <c r="S693" s="11"/>
      <c r="U693" s="11"/>
      <c r="AD693" s="11"/>
      <c r="AE693" s="11"/>
      <c r="AF693" s="11"/>
      <c r="AO693" s="15"/>
    </row>
    <row r="694" spans="17:41" s="9" customFormat="1" ht="15.75">
      <c r="Q694" s="11"/>
      <c r="R694" s="11"/>
      <c r="S694" s="11"/>
      <c r="U694" s="11"/>
      <c r="AD694" s="11"/>
      <c r="AE694" s="11"/>
      <c r="AF694" s="11"/>
      <c r="AO694" s="15"/>
    </row>
    <row r="695" spans="17:41" s="9" customFormat="1" ht="15.75">
      <c r="Q695" s="11"/>
      <c r="R695" s="11"/>
      <c r="S695" s="11"/>
      <c r="U695" s="11"/>
      <c r="AD695" s="11"/>
      <c r="AE695" s="11"/>
      <c r="AF695" s="11"/>
      <c r="AO695" s="15"/>
    </row>
    <row r="696" spans="17:41" s="9" customFormat="1" ht="15.75">
      <c r="Q696" s="11"/>
      <c r="R696" s="11"/>
      <c r="S696" s="11"/>
      <c r="U696" s="11"/>
      <c r="AD696" s="11"/>
      <c r="AE696" s="11"/>
      <c r="AF696" s="11"/>
      <c r="AO696" s="15"/>
    </row>
    <row r="697" spans="17:41" s="9" customFormat="1" ht="15.75">
      <c r="Q697" s="11"/>
      <c r="R697" s="11"/>
      <c r="S697" s="11"/>
      <c r="U697" s="11"/>
      <c r="AD697" s="11"/>
      <c r="AE697" s="11"/>
      <c r="AF697" s="11"/>
      <c r="AO697" s="15"/>
    </row>
    <row r="698" spans="17:41" s="9" customFormat="1" ht="15.75">
      <c r="Q698" s="11"/>
      <c r="R698" s="11"/>
      <c r="S698" s="11"/>
      <c r="U698" s="11"/>
      <c r="AD698" s="11"/>
      <c r="AE698" s="11"/>
      <c r="AF698" s="11"/>
      <c r="AO698" s="15"/>
    </row>
    <row r="699" spans="17:41" s="9" customFormat="1" ht="15.75">
      <c r="Q699" s="11"/>
      <c r="R699" s="11"/>
      <c r="S699" s="11"/>
      <c r="U699" s="11"/>
      <c r="AD699" s="11"/>
      <c r="AE699" s="11"/>
      <c r="AF699" s="11"/>
      <c r="AO699" s="15"/>
    </row>
    <row r="700" spans="17:41" s="9" customFormat="1" ht="15.75">
      <c r="Q700" s="11"/>
      <c r="R700" s="11"/>
      <c r="S700" s="11"/>
      <c r="U700" s="11"/>
      <c r="AD700" s="11"/>
      <c r="AE700" s="11"/>
      <c r="AF700" s="11"/>
      <c r="AO700" s="15"/>
    </row>
    <row r="701" spans="17:41" s="9" customFormat="1" ht="15.75">
      <c r="Q701" s="11"/>
      <c r="R701" s="11"/>
      <c r="S701" s="11"/>
      <c r="U701" s="11"/>
      <c r="AD701" s="11"/>
      <c r="AE701" s="11"/>
      <c r="AF701" s="11"/>
      <c r="AO701" s="15"/>
    </row>
    <row r="702" spans="17:41" s="9" customFormat="1" ht="15.75">
      <c r="Q702" s="11"/>
      <c r="R702" s="11"/>
      <c r="S702" s="11"/>
      <c r="U702" s="11"/>
      <c r="AD702" s="11"/>
      <c r="AE702" s="11"/>
      <c r="AF702" s="11"/>
      <c r="AO702" s="15"/>
    </row>
    <row r="703" spans="17:41" s="9" customFormat="1" ht="15.75">
      <c r="Q703" s="11"/>
      <c r="R703" s="11"/>
      <c r="S703" s="11"/>
      <c r="U703" s="11"/>
      <c r="AD703" s="11"/>
      <c r="AE703" s="11"/>
      <c r="AF703" s="11"/>
      <c r="AO703" s="15"/>
    </row>
    <row r="704" spans="17:41" s="9" customFormat="1" ht="15.75">
      <c r="Q704" s="11"/>
      <c r="R704" s="11"/>
      <c r="S704" s="11"/>
      <c r="U704" s="11"/>
      <c r="AD704" s="11"/>
      <c r="AE704" s="11"/>
      <c r="AF704" s="11"/>
      <c r="AO704" s="15"/>
    </row>
    <row r="705" spans="17:41" s="9" customFormat="1" ht="15.75">
      <c r="Q705" s="11"/>
      <c r="R705" s="11"/>
      <c r="S705" s="11"/>
      <c r="U705" s="11"/>
      <c r="AD705" s="11"/>
      <c r="AE705" s="11"/>
      <c r="AF705" s="11"/>
      <c r="AO705" s="15"/>
    </row>
    <row r="706" spans="17:41" s="9" customFormat="1" ht="15.75">
      <c r="Q706" s="11"/>
      <c r="R706" s="11"/>
      <c r="S706" s="11"/>
      <c r="U706" s="11"/>
      <c r="AD706" s="11"/>
      <c r="AE706" s="11"/>
      <c r="AF706" s="11"/>
      <c r="AO706" s="15"/>
    </row>
    <row r="707" spans="17:41" s="9" customFormat="1" ht="15.75">
      <c r="Q707" s="11"/>
      <c r="R707" s="11"/>
      <c r="S707" s="11"/>
      <c r="U707" s="11"/>
      <c r="AD707" s="11"/>
      <c r="AE707" s="11"/>
      <c r="AF707" s="11"/>
      <c r="AO707" s="15"/>
    </row>
    <row r="708" spans="17:41" s="9" customFormat="1" ht="15.75">
      <c r="Q708" s="11"/>
      <c r="R708" s="11"/>
      <c r="S708" s="11"/>
      <c r="U708" s="11"/>
      <c r="AD708" s="11"/>
      <c r="AE708" s="11"/>
      <c r="AF708" s="11"/>
      <c r="AO708" s="15"/>
    </row>
    <row r="709" spans="17:41" s="9" customFormat="1" ht="15.75">
      <c r="Q709" s="11"/>
      <c r="R709" s="11"/>
      <c r="S709" s="11"/>
      <c r="U709" s="11"/>
      <c r="AD709" s="11"/>
      <c r="AE709" s="11"/>
      <c r="AF709" s="11"/>
      <c r="AO709" s="15"/>
    </row>
    <row r="710" spans="17:41" s="9" customFormat="1" ht="15.75">
      <c r="Q710" s="11"/>
      <c r="R710" s="11"/>
      <c r="S710" s="11"/>
      <c r="U710" s="11"/>
      <c r="AD710" s="11"/>
      <c r="AE710" s="11"/>
      <c r="AF710" s="11"/>
      <c r="AO710" s="15"/>
    </row>
    <row r="711" spans="17:41" s="9" customFormat="1" ht="15.75">
      <c r="Q711" s="11"/>
      <c r="R711" s="11"/>
      <c r="S711" s="11"/>
      <c r="U711" s="11"/>
      <c r="AD711" s="11"/>
      <c r="AE711" s="11"/>
      <c r="AF711" s="11"/>
      <c r="AO711" s="15"/>
    </row>
    <row r="712" spans="17:41" s="9" customFormat="1" ht="15.75">
      <c r="Q712" s="11"/>
      <c r="R712" s="11"/>
      <c r="S712" s="11"/>
      <c r="U712" s="11"/>
      <c r="AD712" s="11"/>
      <c r="AE712" s="11"/>
      <c r="AF712" s="11"/>
      <c r="AO712" s="15"/>
    </row>
    <row r="713" spans="17:41" s="9" customFormat="1" ht="15.75">
      <c r="Q713" s="11"/>
      <c r="R713" s="11"/>
      <c r="S713" s="11"/>
      <c r="U713" s="11"/>
      <c r="AD713" s="11"/>
      <c r="AE713" s="11"/>
      <c r="AF713" s="11"/>
      <c r="AO713" s="15"/>
    </row>
    <row r="714" spans="17:41" s="9" customFormat="1" ht="15.75">
      <c r="Q714" s="11"/>
      <c r="R714" s="11"/>
      <c r="S714" s="11"/>
      <c r="U714" s="11"/>
      <c r="AD714" s="11"/>
      <c r="AE714" s="11"/>
      <c r="AF714" s="11"/>
      <c r="AO714" s="15"/>
    </row>
    <row r="715" spans="17:41" s="9" customFormat="1" ht="15.75">
      <c r="Q715" s="11"/>
      <c r="R715" s="11"/>
      <c r="S715" s="11"/>
      <c r="U715" s="11"/>
      <c r="AD715" s="11"/>
      <c r="AE715" s="11"/>
      <c r="AF715" s="11"/>
      <c r="AO715" s="15"/>
    </row>
    <row r="716" spans="17:41" s="9" customFormat="1" ht="15.75">
      <c r="Q716" s="11"/>
      <c r="R716" s="11"/>
      <c r="S716" s="11"/>
      <c r="U716" s="11"/>
      <c r="AD716" s="11"/>
      <c r="AE716" s="11"/>
      <c r="AF716" s="11"/>
      <c r="AO716" s="15"/>
    </row>
    <row r="717" spans="17:41" s="9" customFormat="1" ht="15.75">
      <c r="Q717" s="11"/>
      <c r="R717" s="11"/>
      <c r="S717" s="11"/>
      <c r="U717" s="11"/>
      <c r="AD717" s="11"/>
      <c r="AE717" s="11"/>
      <c r="AF717" s="11"/>
      <c r="AO717" s="15"/>
    </row>
    <row r="718" spans="17:41" s="9" customFormat="1" ht="15.75">
      <c r="Q718" s="11"/>
      <c r="R718" s="11"/>
      <c r="S718" s="11"/>
      <c r="U718" s="11"/>
      <c r="AD718" s="11"/>
      <c r="AE718" s="11"/>
      <c r="AF718" s="11"/>
      <c r="AO718" s="15"/>
    </row>
    <row r="719" spans="17:41" s="9" customFormat="1" ht="15.75">
      <c r="Q719" s="11"/>
      <c r="R719" s="11"/>
      <c r="S719" s="11"/>
      <c r="U719" s="11"/>
      <c r="AD719" s="11"/>
      <c r="AE719" s="11"/>
      <c r="AF719" s="11"/>
      <c r="AO719" s="15"/>
    </row>
    <row r="720" spans="17:41" s="9" customFormat="1" ht="15.75">
      <c r="Q720" s="11"/>
      <c r="R720" s="11"/>
      <c r="S720" s="11"/>
      <c r="U720" s="11"/>
      <c r="AD720" s="11"/>
      <c r="AE720" s="11"/>
      <c r="AF720" s="11"/>
      <c r="AO720" s="15"/>
    </row>
    <row r="721" spans="17:41" s="9" customFormat="1" ht="15.75">
      <c r="Q721" s="11"/>
      <c r="R721" s="11"/>
      <c r="S721" s="11"/>
      <c r="U721" s="11"/>
      <c r="AD721" s="11"/>
      <c r="AE721" s="11"/>
      <c r="AF721" s="11"/>
      <c r="AO721" s="15"/>
    </row>
    <row r="722" spans="17:41" s="9" customFormat="1" ht="15.75">
      <c r="Q722" s="11"/>
      <c r="R722" s="11"/>
      <c r="S722" s="11"/>
      <c r="U722" s="11"/>
      <c r="AD722" s="11"/>
      <c r="AE722" s="11"/>
      <c r="AF722" s="11"/>
      <c r="AO722" s="15"/>
    </row>
    <row r="723" spans="17:41" s="9" customFormat="1" ht="15.75">
      <c r="Q723" s="11"/>
      <c r="R723" s="11"/>
      <c r="S723" s="11"/>
      <c r="U723" s="11"/>
      <c r="AD723" s="11"/>
      <c r="AE723" s="11"/>
      <c r="AF723" s="11"/>
      <c r="AO723" s="15"/>
    </row>
    <row r="724" spans="17:41" s="9" customFormat="1" ht="15.75">
      <c r="Q724" s="11"/>
      <c r="R724" s="11"/>
      <c r="S724" s="11"/>
      <c r="U724" s="11"/>
      <c r="AD724" s="11"/>
      <c r="AE724" s="11"/>
      <c r="AF724" s="11"/>
      <c r="AO724" s="15"/>
    </row>
    <row r="725" spans="17:41" s="9" customFormat="1" ht="15.75">
      <c r="Q725" s="11"/>
      <c r="R725" s="11"/>
      <c r="S725" s="11"/>
      <c r="U725" s="11"/>
      <c r="AD725" s="11"/>
      <c r="AE725" s="11"/>
      <c r="AF725" s="11"/>
      <c r="AO725" s="15"/>
    </row>
    <row r="726" spans="17:41" s="9" customFormat="1" ht="15.75">
      <c r="Q726" s="11"/>
      <c r="R726" s="11"/>
      <c r="S726" s="11"/>
      <c r="U726" s="11"/>
      <c r="AD726" s="11"/>
      <c r="AE726" s="11"/>
      <c r="AF726" s="11"/>
      <c r="AO726" s="15"/>
    </row>
    <row r="727" spans="17:41" s="9" customFormat="1" ht="15.75">
      <c r="Q727" s="11"/>
      <c r="R727" s="11"/>
      <c r="S727" s="11"/>
      <c r="U727" s="11"/>
      <c r="AD727" s="11"/>
      <c r="AE727" s="11"/>
      <c r="AF727" s="11"/>
      <c r="AO727" s="15"/>
    </row>
    <row r="728" spans="17:41" s="9" customFormat="1" ht="15.75">
      <c r="Q728" s="11"/>
      <c r="R728" s="11"/>
      <c r="S728" s="11"/>
      <c r="U728" s="11"/>
      <c r="AD728" s="11"/>
      <c r="AE728" s="11"/>
      <c r="AF728" s="11"/>
      <c r="AO728" s="15"/>
    </row>
    <row r="729" spans="17:41" s="9" customFormat="1" ht="15.75">
      <c r="Q729" s="11"/>
      <c r="R729" s="11"/>
      <c r="S729" s="11"/>
      <c r="U729" s="11"/>
      <c r="AD729" s="11"/>
      <c r="AE729" s="11"/>
      <c r="AF729" s="11"/>
      <c r="AO729" s="15"/>
    </row>
    <row r="730" spans="17:41" s="9" customFormat="1" ht="15.75">
      <c r="Q730" s="11"/>
      <c r="R730" s="11"/>
      <c r="S730" s="11"/>
      <c r="U730" s="11"/>
      <c r="AD730" s="11"/>
      <c r="AE730" s="11"/>
      <c r="AF730" s="11"/>
      <c r="AO730" s="15"/>
    </row>
    <row r="731" spans="17:41" s="9" customFormat="1" ht="15.75">
      <c r="Q731" s="11"/>
      <c r="R731" s="11"/>
      <c r="S731" s="11"/>
      <c r="U731" s="11"/>
      <c r="AD731" s="11"/>
      <c r="AE731" s="11"/>
      <c r="AF731" s="11"/>
      <c r="AO731" s="15"/>
    </row>
    <row r="732" spans="17:41" s="9" customFormat="1" ht="15.75">
      <c r="Q732" s="11"/>
      <c r="R732" s="11"/>
      <c r="S732" s="11"/>
      <c r="U732" s="11"/>
      <c r="AD732" s="11"/>
      <c r="AE732" s="11"/>
      <c r="AF732" s="11"/>
      <c r="AO732" s="15"/>
    </row>
    <row r="733" spans="17:41" s="9" customFormat="1" ht="15.75">
      <c r="Q733" s="11"/>
      <c r="R733" s="11"/>
      <c r="S733" s="11"/>
      <c r="U733" s="11"/>
      <c r="AD733" s="11"/>
      <c r="AE733" s="11"/>
      <c r="AF733" s="11"/>
      <c r="AO733" s="15"/>
    </row>
    <row r="734" spans="17:41" s="9" customFormat="1" ht="15.75">
      <c r="Q734" s="11"/>
      <c r="R734" s="11"/>
      <c r="S734" s="11"/>
      <c r="U734" s="11"/>
      <c r="AD734" s="11"/>
      <c r="AE734" s="11"/>
      <c r="AF734" s="11"/>
      <c r="AO734" s="15"/>
    </row>
    <row r="735" spans="17:41" s="9" customFormat="1" ht="15.75">
      <c r="Q735" s="11"/>
      <c r="R735" s="11"/>
      <c r="S735" s="11"/>
      <c r="U735" s="11"/>
      <c r="AD735" s="11"/>
      <c r="AE735" s="11"/>
      <c r="AF735" s="11"/>
      <c r="AO735" s="15"/>
    </row>
    <row r="736" spans="17:41" s="9" customFormat="1" ht="15.75">
      <c r="Q736" s="11"/>
      <c r="R736" s="11"/>
      <c r="S736" s="11"/>
      <c r="U736" s="11"/>
      <c r="AD736" s="11"/>
      <c r="AE736" s="11"/>
      <c r="AF736" s="11"/>
      <c r="AO736" s="15"/>
    </row>
    <row r="737" spans="17:41" s="9" customFormat="1" ht="15.75">
      <c r="Q737" s="11"/>
      <c r="R737" s="11"/>
      <c r="S737" s="11"/>
      <c r="U737" s="11"/>
      <c r="AD737" s="11"/>
      <c r="AE737" s="11"/>
      <c r="AF737" s="11"/>
      <c r="AO737" s="15"/>
    </row>
    <row r="738" spans="17:41" s="9" customFormat="1" ht="15.75">
      <c r="Q738" s="11"/>
      <c r="R738" s="11"/>
      <c r="S738" s="11"/>
      <c r="U738" s="11"/>
      <c r="AD738" s="11"/>
      <c r="AE738" s="11"/>
      <c r="AF738" s="11"/>
      <c r="AO738" s="15"/>
    </row>
    <row r="739" spans="17:41" s="9" customFormat="1" ht="15.75">
      <c r="Q739" s="11"/>
      <c r="R739" s="11"/>
      <c r="S739" s="11"/>
      <c r="U739" s="11"/>
      <c r="AD739" s="11"/>
      <c r="AE739" s="11"/>
      <c r="AF739" s="11"/>
      <c r="AO739" s="15"/>
    </row>
    <row r="740" spans="17:41" s="9" customFormat="1" ht="15.75">
      <c r="Q740" s="11"/>
      <c r="R740" s="11"/>
      <c r="S740" s="11"/>
      <c r="U740" s="11"/>
      <c r="AD740" s="11"/>
      <c r="AE740" s="11"/>
      <c r="AF740" s="11"/>
      <c r="AO740" s="15"/>
    </row>
    <row r="741" spans="17:41" s="9" customFormat="1" ht="15.75">
      <c r="Q741" s="11"/>
      <c r="R741" s="11"/>
      <c r="S741" s="11"/>
      <c r="U741" s="11"/>
      <c r="AD741" s="11"/>
      <c r="AE741" s="11"/>
      <c r="AF741" s="11"/>
      <c r="AO741" s="15"/>
    </row>
    <row r="742" spans="17:41" s="9" customFormat="1" ht="15.75">
      <c r="Q742" s="11"/>
      <c r="R742" s="11"/>
      <c r="S742" s="11"/>
      <c r="U742" s="11"/>
      <c r="AD742" s="11"/>
      <c r="AE742" s="11"/>
      <c r="AF742" s="11"/>
      <c r="AO742" s="15"/>
    </row>
    <row r="743" spans="17:41" s="9" customFormat="1" ht="15.75">
      <c r="Q743" s="11"/>
      <c r="R743" s="11"/>
      <c r="S743" s="11"/>
      <c r="U743" s="11"/>
      <c r="AD743" s="11"/>
      <c r="AE743" s="11"/>
      <c r="AF743" s="11"/>
      <c r="AO743" s="15"/>
    </row>
    <row r="744" spans="17:41" s="9" customFormat="1" ht="15.75">
      <c r="Q744" s="11"/>
      <c r="R744" s="11"/>
      <c r="S744" s="11"/>
      <c r="U744" s="11"/>
      <c r="AD744" s="11"/>
      <c r="AE744" s="11"/>
      <c r="AF744" s="11"/>
      <c r="AO744" s="15"/>
    </row>
    <row r="745" spans="17:41" s="9" customFormat="1" ht="15.75">
      <c r="Q745" s="11"/>
      <c r="R745" s="11"/>
      <c r="S745" s="11"/>
      <c r="U745" s="11"/>
      <c r="AD745" s="11"/>
      <c r="AE745" s="11"/>
      <c r="AF745" s="11"/>
      <c r="AO745" s="15"/>
    </row>
    <row r="746" spans="17:41" s="9" customFormat="1" ht="15.75">
      <c r="Q746" s="11"/>
      <c r="R746" s="11"/>
      <c r="S746" s="11"/>
      <c r="U746" s="11"/>
      <c r="AD746" s="11"/>
      <c r="AE746" s="11"/>
      <c r="AF746" s="11"/>
      <c r="AO746" s="15"/>
    </row>
    <row r="747" spans="17:41" s="9" customFormat="1" ht="15.75">
      <c r="Q747" s="11"/>
      <c r="R747" s="11"/>
      <c r="S747" s="11"/>
      <c r="U747" s="11"/>
      <c r="AD747" s="11"/>
      <c r="AE747" s="11"/>
      <c r="AF747" s="11"/>
      <c r="AO747" s="15"/>
    </row>
    <row r="748" spans="17:41" s="9" customFormat="1" ht="15.75">
      <c r="Q748" s="11"/>
      <c r="R748" s="11"/>
      <c r="S748" s="11"/>
      <c r="U748" s="11"/>
      <c r="AD748" s="11"/>
      <c r="AE748" s="11"/>
      <c r="AF748" s="11"/>
      <c r="AO748" s="15"/>
    </row>
    <row r="749" spans="17:41" s="9" customFormat="1" ht="15.75">
      <c r="Q749" s="11"/>
      <c r="R749" s="11"/>
      <c r="S749" s="11"/>
      <c r="U749" s="11"/>
      <c r="AD749" s="11"/>
      <c r="AE749" s="11"/>
      <c r="AF749" s="11"/>
      <c r="AO749" s="15"/>
    </row>
    <row r="750" spans="17:41" s="9" customFormat="1" ht="15.75">
      <c r="Q750" s="11"/>
      <c r="R750" s="11"/>
      <c r="S750" s="11"/>
      <c r="U750" s="11"/>
      <c r="AD750" s="11"/>
      <c r="AE750" s="11"/>
      <c r="AF750" s="11"/>
      <c r="AO750" s="15"/>
    </row>
    <row r="751" spans="17:41" s="9" customFormat="1" ht="15.75">
      <c r="Q751" s="11"/>
      <c r="R751" s="11"/>
      <c r="S751" s="11"/>
      <c r="U751" s="11"/>
      <c r="AD751" s="11"/>
      <c r="AE751" s="11"/>
      <c r="AF751" s="11"/>
      <c r="AO751" s="15"/>
    </row>
    <row r="752" spans="17:41" s="9" customFormat="1" ht="15.75">
      <c r="Q752" s="11"/>
      <c r="R752" s="11"/>
      <c r="S752" s="11"/>
      <c r="U752" s="11"/>
      <c r="AD752" s="11"/>
      <c r="AE752" s="11"/>
      <c r="AF752" s="11"/>
      <c r="AO752" s="15"/>
    </row>
    <row r="753" spans="17:41" s="9" customFormat="1" ht="15.75">
      <c r="Q753" s="11"/>
      <c r="R753" s="11"/>
      <c r="S753" s="11"/>
      <c r="U753" s="11"/>
      <c r="AD753" s="11"/>
      <c r="AE753" s="11"/>
      <c r="AF753" s="11"/>
      <c r="AO753" s="15"/>
    </row>
    <row r="754" spans="17:41" s="9" customFormat="1" ht="15.75">
      <c r="Q754" s="11"/>
      <c r="R754" s="11"/>
      <c r="S754" s="11"/>
      <c r="U754" s="11"/>
      <c r="AD754" s="11"/>
      <c r="AE754" s="11"/>
      <c r="AF754" s="11"/>
      <c r="AO754" s="15"/>
    </row>
    <row r="755" spans="17:41" s="9" customFormat="1" ht="15.75">
      <c r="Q755" s="11"/>
      <c r="R755" s="11"/>
      <c r="S755" s="11"/>
      <c r="U755" s="11"/>
      <c r="AD755" s="11"/>
      <c r="AE755" s="11"/>
      <c r="AF755" s="11"/>
      <c r="AO755" s="15"/>
    </row>
    <row r="756" spans="17:41" s="9" customFormat="1" ht="15.75">
      <c r="Q756" s="11"/>
      <c r="R756" s="11"/>
      <c r="S756" s="11"/>
      <c r="U756" s="11"/>
      <c r="AD756" s="11"/>
      <c r="AE756" s="11"/>
      <c r="AF756" s="11"/>
      <c r="AO756" s="15"/>
    </row>
    <row r="757" spans="17:41" s="9" customFormat="1" ht="15.75">
      <c r="Q757" s="11"/>
      <c r="R757" s="11"/>
      <c r="S757" s="11"/>
      <c r="U757" s="11"/>
      <c r="AD757" s="11"/>
      <c r="AE757" s="11"/>
      <c r="AF757" s="11"/>
      <c r="AO757" s="15"/>
    </row>
    <row r="758" spans="17:41" s="9" customFormat="1" ht="15.75">
      <c r="Q758" s="11"/>
      <c r="R758" s="11"/>
      <c r="S758" s="11"/>
      <c r="U758" s="11"/>
      <c r="AD758" s="11"/>
      <c r="AE758" s="11"/>
      <c r="AF758" s="11"/>
      <c r="AO758" s="15"/>
    </row>
    <row r="759" spans="17:41" s="9" customFormat="1" ht="15.75">
      <c r="Q759" s="11"/>
      <c r="R759" s="11"/>
      <c r="S759" s="11"/>
      <c r="U759" s="11"/>
      <c r="AD759" s="11"/>
      <c r="AE759" s="11"/>
      <c r="AF759" s="11"/>
      <c r="AO759" s="15"/>
    </row>
    <row r="760" spans="17:41" s="9" customFormat="1" ht="15.75">
      <c r="Q760" s="11"/>
      <c r="R760" s="11"/>
      <c r="S760" s="11"/>
      <c r="U760" s="11"/>
      <c r="AD760" s="11"/>
      <c r="AE760" s="11"/>
      <c r="AF760" s="11"/>
      <c r="AO760" s="15"/>
    </row>
    <row r="761" spans="17:41" s="9" customFormat="1" ht="15.75">
      <c r="Q761" s="11"/>
      <c r="R761" s="11"/>
      <c r="S761" s="11"/>
      <c r="U761" s="11"/>
      <c r="AD761" s="11"/>
      <c r="AE761" s="11"/>
      <c r="AF761" s="11"/>
      <c r="AO761" s="15"/>
    </row>
    <row r="762" spans="17:41" s="9" customFormat="1" ht="15.75">
      <c r="Q762" s="11"/>
      <c r="R762" s="11"/>
      <c r="S762" s="11"/>
      <c r="U762" s="11"/>
      <c r="AD762" s="11"/>
      <c r="AE762" s="11"/>
      <c r="AF762" s="11"/>
      <c r="AO762" s="15"/>
    </row>
    <row r="763" spans="17:41" s="9" customFormat="1" ht="15.75">
      <c r="Q763" s="11"/>
      <c r="R763" s="11"/>
      <c r="S763" s="11"/>
      <c r="U763" s="11"/>
      <c r="AD763" s="11"/>
      <c r="AE763" s="11"/>
      <c r="AF763" s="11"/>
      <c r="AO763" s="15"/>
    </row>
    <row r="764" spans="17:41" s="9" customFormat="1" ht="15.75">
      <c r="Q764" s="11"/>
      <c r="R764" s="11"/>
      <c r="S764" s="11"/>
      <c r="U764" s="11"/>
      <c r="AD764" s="11"/>
      <c r="AE764" s="11"/>
      <c r="AF764" s="11"/>
      <c r="AO764" s="15"/>
    </row>
    <row r="765" spans="17:41" s="9" customFormat="1" ht="15.75">
      <c r="Q765" s="11"/>
      <c r="R765" s="11"/>
      <c r="S765" s="11"/>
      <c r="U765" s="11"/>
      <c r="AD765" s="11"/>
      <c r="AE765" s="11"/>
      <c r="AF765" s="11"/>
      <c r="AO765" s="15"/>
    </row>
    <row r="766" spans="17:41" s="9" customFormat="1" ht="15.75">
      <c r="Q766" s="11"/>
      <c r="R766" s="11"/>
      <c r="S766" s="11"/>
      <c r="U766" s="11"/>
      <c r="AD766" s="11"/>
      <c r="AE766" s="11"/>
      <c r="AF766" s="11"/>
      <c r="AO766" s="15"/>
    </row>
    <row r="767" spans="17:41" s="9" customFormat="1" ht="15.75">
      <c r="Q767" s="11"/>
      <c r="R767" s="11"/>
      <c r="S767" s="11"/>
      <c r="U767" s="11"/>
      <c r="AD767" s="11"/>
      <c r="AE767" s="11"/>
      <c r="AF767" s="11"/>
      <c r="AO767" s="15"/>
    </row>
    <row r="768" spans="17:41" s="9" customFormat="1" ht="15.75">
      <c r="Q768" s="11"/>
      <c r="R768" s="11"/>
      <c r="S768" s="11"/>
      <c r="U768" s="11"/>
      <c r="AD768" s="11"/>
      <c r="AE768" s="11"/>
      <c r="AF768" s="11"/>
      <c r="AO768" s="15"/>
    </row>
    <row r="769" spans="17:41" s="9" customFormat="1" ht="15.75">
      <c r="Q769" s="11"/>
      <c r="R769" s="11"/>
      <c r="S769" s="11"/>
      <c r="U769" s="11"/>
      <c r="AD769" s="11"/>
      <c r="AE769" s="11"/>
      <c r="AF769" s="11"/>
      <c r="AO769" s="15"/>
    </row>
    <row r="770" spans="17:41" s="9" customFormat="1" ht="15.75">
      <c r="Q770" s="11"/>
      <c r="R770" s="11"/>
      <c r="S770" s="11"/>
      <c r="U770" s="11"/>
      <c r="AD770" s="11"/>
      <c r="AE770" s="11"/>
      <c r="AF770" s="11"/>
      <c r="AO770" s="15"/>
    </row>
    <row r="771" spans="17:41" s="9" customFormat="1" ht="15.75">
      <c r="Q771" s="11"/>
      <c r="R771" s="11"/>
      <c r="S771" s="11"/>
      <c r="U771" s="11"/>
      <c r="AD771" s="11"/>
      <c r="AE771" s="11"/>
      <c r="AF771" s="11"/>
      <c r="AO771" s="15"/>
    </row>
    <row r="772" spans="17:41" s="9" customFormat="1" ht="15.75">
      <c r="Q772" s="11"/>
      <c r="R772" s="11"/>
      <c r="S772" s="11"/>
      <c r="U772" s="11"/>
      <c r="AD772" s="11"/>
      <c r="AE772" s="11"/>
      <c r="AF772" s="11"/>
      <c r="AO772" s="15"/>
    </row>
    <row r="773" spans="17:41" s="9" customFormat="1" ht="15.75">
      <c r="Q773" s="11"/>
      <c r="R773" s="11"/>
      <c r="S773" s="11"/>
      <c r="U773" s="11"/>
      <c r="AD773" s="11"/>
      <c r="AE773" s="11"/>
      <c r="AF773" s="11"/>
      <c r="AO773" s="15"/>
    </row>
    <row r="774" spans="17:41" s="9" customFormat="1" ht="15.75">
      <c r="Q774" s="11"/>
      <c r="R774" s="11"/>
      <c r="S774" s="11"/>
      <c r="U774" s="11"/>
      <c r="AD774" s="11"/>
      <c r="AE774" s="11"/>
      <c r="AF774" s="11"/>
      <c r="AO774" s="15"/>
    </row>
    <row r="775" spans="17:41" s="9" customFormat="1" ht="15.75">
      <c r="Q775" s="11"/>
      <c r="R775" s="11"/>
      <c r="S775" s="11"/>
      <c r="U775" s="11"/>
      <c r="AD775" s="11"/>
      <c r="AE775" s="11"/>
      <c r="AF775" s="11"/>
      <c r="AO775" s="15"/>
    </row>
    <row r="776" spans="17:41" s="9" customFormat="1" ht="15.75">
      <c r="Q776" s="11"/>
      <c r="R776" s="11"/>
      <c r="S776" s="11"/>
      <c r="U776" s="11"/>
      <c r="AD776" s="11"/>
      <c r="AE776" s="11"/>
      <c r="AF776" s="11"/>
      <c r="AO776" s="15"/>
    </row>
    <row r="777" spans="17:41" s="9" customFormat="1" ht="15.75">
      <c r="Q777" s="11"/>
      <c r="R777" s="11"/>
      <c r="S777" s="11"/>
      <c r="U777" s="11"/>
      <c r="AD777" s="11"/>
      <c r="AE777" s="11"/>
      <c r="AF777" s="11"/>
      <c r="AO777" s="15"/>
    </row>
    <row r="778" spans="17:41" s="9" customFormat="1" ht="15.75">
      <c r="Q778" s="11"/>
      <c r="R778" s="11"/>
      <c r="S778" s="11"/>
      <c r="U778" s="11"/>
      <c r="AD778" s="11"/>
      <c r="AE778" s="11"/>
      <c r="AF778" s="11"/>
      <c r="AO778" s="15"/>
    </row>
    <row r="779" spans="17:41" s="9" customFormat="1" ht="15.75">
      <c r="Q779" s="11"/>
      <c r="R779" s="11"/>
      <c r="S779" s="11"/>
      <c r="U779" s="11"/>
      <c r="AD779" s="11"/>
      <c r="AE779" s="11"/>
      <c r="AF779" s="11"/>
      <c r="AO779" s="15"/>
    </row>
    <row r="780" spans="17:41" s="9" customFormat="1" ht="15.75">
      <c r="Q780" s="11"/>
      <c r="R780" s="11"/>
      <c r="S780" s="11"/>
      <c r="U780" s="11"/>
      <c r="AD780" s="11"/>
      <c r="AE780" s="11"/>
      <c r="AF780" s="11"/>
      <c r="AO780" s="15"/>
    </row>
    <row r="781" spans="17:41" s="9" customFormat="1" ht="15.75">
      <c r="Q781" s="11"/>
      <c r="R781" s="11"/>
      <c r="S781" s="11"/>
      <c r="U781" s="11"/>
      <c r="AD781" s="11"/>
      <c r="AE781" s="11"/>
      <c r="AF781" s="11"/>
      <c r="AO781" s="15"/>
    </row>
    <row r="782" spans="17:41" s="9" customFormat="1" ht="15.75">
      <c r="Q782" s="11"/>
      <c r="R782" s="11"/>
      <c r="S782" s="11"/>
      <c r="U782" s="11"/>
      <c r="AD782" s="11"/>
      <c r="AE782" s="11"/>
      <c r="AF782" s="11"/>
      <c r="AO782" s="15"/>
    </row>
    <row r="783" spans="17:41" s="9" customFormat="1" ht="15.75">
      <c r="Q783" s="11"/>
      <c r="R783" s="11"/>
      <c r="S783" s="11"/>
      <c r="U783" s="11"/>
      <c r="AD783" s="11"/>
      <c r="AE783" s="11"/>
      <c r="AF783" s="11"/>
      <c r="AO783" s="15"/>
    </row>
    <row r="784" spans="17:41" s="9" customFormat="1" ht="15.75">
      <c r="Q784" s="11"/>
      <c r="R784" s="11"/>
      <c r="S784" s="11"/>
      <c r="U784" s="11"/>
      <c r="AD784" s="11"/>
      <c r="AE784" s="11"/>
      <c r="AF784" s="11"/>
      <c r="AO784" s="15"/>
    </row>
    <row r="785" spans="17:41" s="9" customFormat="1" ht="15.75">
      <c r="Q785" s="11"/>
      <c r="R785" s="11"/>
      <c r="S785" s="11"/>
      <c r="U785" s="11"/>
      <c r="AD785" s="11"/>
      <c r="AE785" s="11"/>
      <c r="AF785" s="11"/>
      <c r="AO785" s="15"/>
    </row>
    <row r="786" spans="17:41" s="9" customFormat="1" ht="15.75">
      <c r="Q786" s="11"/>
      <c r="R786" s="11"/>
      <c r="S786" s="11"/>
      <c r="U786" s="11"/>
      <c r="AD786" s="11"/>
      <c r="AE786" s="11"/>
      <c r="AF786" s="11"/>
      <c r="AO786" s="15"/>
    </row>
    <row r="787" spans="17:41" s="9" customFormat="1" ht="15.75">
      <c r="Q787" s="11"/>
      <c r="R787" s="11"/>
      <c r="S787" s="11"/>
      <c r="U787" s="11"/>
      <c r="AD787" s="11"/>
      <c r="AE787" s="11"/>
      <c r="AF787" s="11"/>
      <c r="AO787" s="15"/>
    </row>
    <row r="788" spans="17:41" s="9" customFormat="1" ht="15.75">
      <c r="Q788" s="11"/>
      <c r="R788" s="11"/>
      <c r="S788" s="11"/>
      <c r="U788" s="11"/>
      <c r="AD788" s="11"/>
      <c r="AE788" s="11"/>
      <c r="AF788" s="11"/>
      <c r="AO788" s="15"/>
    </row>
    <row r="789" spans="17:41" s="9" customFormat="1" ht="15.75">
      <c r="Q789" s="11"/>
      <c r="R789" s="11"/>
      <c r="S789" s="11"/>
      <c r="U789" s="11"/>
      <c r="AD789" s="11"/>
      <c r="AE789" s="11"/>
      <c r="AF789" s="11"/>
      <c r="AO789" s="15"/>
    </row>
    <row r="790" spans="17:41" s="9" customFormat="1" ht="15.75">
      <c r="Q790" s="11"/>
      <c r="R790" s="11"/>
      <c r="S790" s="11"/>
      <c r="U790" s="11"/>
      <c r="AD790" s="11"/>
      <c r="AE790" s="11"/>
      <c r="AF790" s="11"/>
      <c r="AO790" s="15"/>
    </row>
    <row r="791" spans="17:41" s="9" customFormat="1" ht="15.75">
      <c r="Q791" s="11"/>
      <c r="R791" s="11"/>
      <c r="S791" s="11"/>
      <c r="U791" s="11"/>
      <c r="AD791" s="11"/>
      <c r="AE791" s="11"/>
      <c r="AF791" s="11"/>
      <c r="AO791" s="15"/>
    </row>
    <row r="792" spans="17:41" s="9" customFormat="1" ht="15.75">
      <c r="Q792" s="11"/>
      <c r="R792" s="11"/>
      <c r="S792" s="11"/>
      <c r="U792" s="11"/>
      <c r="AD792" s="11"/>
      <c r="AE792" s="11"/>
      <c r="AF792" s="11"/>
      <c r="AO792" s="15"/>
    </row>
    <row r="793" spans="17:41" s="9" customFormat="1" ht="15.75">
      <c r="Q793" s="11"/>
      <c r="R793" s="11"/>
      <c r="S793" s="11"/>
      <c r="U793" s="11"/>
      <c r="AD793" s="11"/>
      <c r="AE793" s="11"/>
      <c r="AF793" s="11"/>
      <c r="AO793" s="15"/>
    </row>
    <row r="794" spans="17:41" s="9" customFormat="1" ht="15.75">
      <c r="Q794" s="11"/>
      <c r="R794" s="11"/>
      <c r="S794" s="11"/>
      <c r="U794" s="11"/>
      <c r="AD794" s="11"/>
      <c r="AE794" s="11"/>
      <c r="AF794" s="11"/>
      <c r="AO794" s="15"/>
    </row>
    <row r="795" spans="17:41" s="9" customFormat="1" ht="15.75">
      <c r="Q795" s="11"/>
      <c r="R795" s="11"/>
      <c r="S795" s="11"/>
      <c r="U795" s="11"/>
      <c r="AD795" s="11"/>
      <c r="AE795" s="11"/>
      <c r="AF795" s="11"/>
      <c r="AO795" s="15"/>
    </row>
    <row r="796" spans="17:41" s="9" customFormat="1" ht="15.75">
      <c r="Q796" s="11"/>
      <c r="R796" s="11"/>
      <c r="S796" s="11"/>
      <c r="U796" s="11"/>
      <c r="AD796" s="11"/>
      <c r="AE796" s="11"/>
      <c r="AF796" s="11"/>
      <c r="AO796" s="15"/>
    </row>
    <row r="797" spans="17:41" s="9" customFormat="1" ht="15.75">
      <c r="Q797" s="11"/>
      <c r="R797" s="11"/>
      <c r="S797" s="11"/>
      <c r="U797" s="11"/>
      <c r="AD797" s="11"/>
      <c r="AE797" s="11"/>
      <c r="AF797" s="11"/>
      <c r="AO797" s="15"/>
    </row>
    <row r="798" spans="17:41" s="9" customFormat="1" ht="15.75">
      <c r="Q798" s="11"/>
      <c r="R798" s="11"/>
      <c r="S798" s="11"/>
      <c r="U798" s="11"/>
      <c r="AD798" s="11"/>
      <c r="AE798" s="11"/>
      <c r="AF798" s="11"/>
      <c r="AO798" s="15"/>
    </row>
    <row r="799" spans="17:41" s="9" customFormat="1" ht="15.75">
      <c r="Q799" s="11"/>
      <c r="R799" s="11"/>
      <c r="S799" s="11"/>
      <c r="U799" s="11"/>
      <c r="AD799" s="11"/>
      <c r="AE799" s="11"/>
      <c r="AF799" s="11"/>
      <c r="AO799" s="15"/>
    </row>
    <row r="800" spans="17:41" s="9" customFormat="1" ht="15.75">
      <c r="Q800" s="11"/>
      <c r="R800" s="11"/>
      <c r="S800" s="11"/>
      <c r="U800" s="11"/>
      <c r="AD800" s="11"/>
      <c r="AE800" s="11"/>
      <c r="AF800" s="11"/>
      <c r="AO800" s="15"/>
    </row>
    <row r="801" spans="17:41" s="9" customFormat="1" ht="15.75">
      <c r="Q801" s="11"/>
      <c r="R801" s="11"/>
      <c r="S801" s="11"/>
      <c r="U801" s="11"/>
      <c r="AD801" s="11"/>
      <c r="AE801" s="11"/>
      <c r="AF801" s="11"/>
      <c r="AO801" s="15"/>
    </row>
    <row r="802" spans="17:41" s="9" customFormat="1" ht="15.75">
      <c r="Q802" s="11"/>
      <c r="R802" s="11"/>
      <c r="S802" s="11"/>
      <c r="U802" s="11"/>
      <c r="AD802" s="11"/>
      <c r="AE802" s="11"/>
      <c r="AF802" s="11"/>
      <c r="AO802" s="15"/>
    </row>
    <row r="803" spans="17:41" s="9" customFormat="1" ht="15.75">
      <c r="Q803" s="11"/>
      <c r="R803" s="11"/>
      <c r="S803" s="11"/>
      <c r="U803" s="11"/>
      <c r="AD803" s="11"/>
      <c r="AE803" s="11"/>
      <c r="AF803" s="11"/>
      <c r="AO803" s="15"/>
    </row>
    <row r="804" spans="17:41" s="9" customFormat="1" ht="15.75">
      <c r="Q804" s="11"/>
      <c r="R804" s="11"/>
      <c r="S804" s="11"/>
      <c r="U804" s="11"/>
      <c r="AD804" s="11"/>
      <c r="AE804" s="11"/>
      <c r="AF804" s="11"/>
      <c r="AO804" s="15"/>
    </row>
    <row r="805" spans="17:41" s="9" customFormat="1" ht="15.75">
      <c r="Q805" s="11"/>
      <c r="R805" s="11"/>
      <c r="S805" s="11"/>
      <c r="U805" s="11"/>
      <c r="AD805" s="11"/>
      <c r="AE805" s="11"/>
      <c r="AF805" s="11"/>
      <c r="AO805" s="15"/>
    </row>
    <row r="806" spans="17:41" s="9" customFormat="1" ht="15.75">
      <c r="Q806" s="11"/>
      <c r="R806" s="11"/>
      <c r="S806" s="11"/>
      <c r="U806" s="11"/>
      <c r="AD806" s="11"/>
      <c r="AE806" s="11"/>
      <c r="AF806" s="11"/>
      <c r="AO806" s="15"/>
    </row>
    <row r="807" spans="17:41" s="9" customFormat="1" ht="15.75">
      <c r="Q807" s="11"/>
      <c r="R807" s="11"/>
      <c r="S807" s="11"/>
      <c r="U807" s="11"/>
      <c r="AD807" s="11"/>
      <c r="AE807" s="11"/>
      <c r="AF807" s="11"/>
      <c r="AO807" s="15"/>
    </row>
    <row r="808" spans="17:41" s="9" customFormat="1" ht="15.75">
      <c r="Q808" s="11"/>
      <c r="R808" s="11"/>
      <c r="S808" s="11"/>
      <c r="U808" s="11"/>
      <c r="AD808" s="11"/>
      <c r="AE808" s="11"/>
      <c r="AF808" s="11"/>
      <c r="AO808" s="15"/>
    </row>
    <row r="809" spans="17:41" s="9" customFormat="1" ht="15.75">
      <c r="Q809" s="11"/>
      <c r="R809" s="11"/>
      <c r="S809" s="11"/>
      <c r="U809" s="11"/>
      <c r="AD809" s="11"/>
      <c r="AE809" s="11"/>
      <c r="AF809" s="11"/>
      <c r="AO809" s="15"/>
    </row>
    <row r="810" spans="17:41" s="9" customFormat="1" ht="15.75">
      <c r="Q810" s="11"/>
      <c r="R810" s="11"/>
      <c r="S810" s="11"/>
      <c r="U810" s="11"/>
      <c r="AD810" s="11"/>
      <c r="AE810" s="11"/>
      <c r="AF810" s="11"/>
      <c r="AO810" s="15"/>
    </row>
    <row r="811" spans="17:41" s="9" customFormat="1" ht="15.75">
      <c r="Q811" s="11"/>
      <c r="R811" s="11"/>
      <c r="S811" s="11"/>
      <c r="U811" s="11"/>
      <c r="AD811" s="11"/>
      <c r="AE811" s="11"/>
      <c r="AF811" s="11"/>
      <c r="AO811" s="15"/>
    </row>
    <row r="812" spans="17:41" s="9" customFormat="1" ht="15.75">
      <c r="Q812" s="11"/>
      <c r="R812" s="11"/>
      <c r="S812" s="11"/>
      <c r="U812" s="11"/>
      <c r="AD812" s="11"/>
      <c r="AE812" s="11"/>
      <c r="AF812" s="11"/>
      <c r="AO812" s="15"/>
    </row>
    <row r="813" spans="17:41" s="9" customFormat="1" ht="15.75">
      <c r="Q813" s="11"/>
      <c r="R813" s="11"/>
      <c r="S813" s="11"/>
      <c r="U813" s="11"/>
      <c r="AD813" s="11"/>
      <c r="AE813" s="11"/>
      <c r="AF813" s="11"/>
      <c r="AO813" s="15"/>
    </row>
    <row r="814" spans="17:41" s="9" customFormat="1" ht="15.75">
      <c r="Q814" s="11"/>
      <c r="R814" s="11"/>
      <c r="S814" s="11"/>
      <c r="U814" s="11"/>
      <c r="AD814" s="11"/>
      <c r="AE814" s="11"/>
      <c r="AF814" s="11"/>
      <c r="AO814" s="15"/>
    </row>
    <row r="815" spans="17:41" s="9" customFormat="1" ht="15.75">
      <c r="Q815" s="11"/>
      <c r="R815" s="11"/>
      <c r="S815" s="11"/>
      <c r="U815" s="11"/>
      <c r="AD815" s="11"/>
      <c r="AE815" s="11"/>
      <c r="AF815" s="11"/>
      <c r="AO815" s="15"/>
    </row>
    <row r="816" spans="17:41" s="9" customFormat="1" ht="15.75">
      <c r="Q816" s="11"/>
      <c r="R816" s="11"/>
      <c r="S816" s="11"/>
      <c r="U816" s="11"/>
      <c r="AD816" s="11"/>
      <c r="AE816" s="11"/>
      <c r="AF816" s="11"/>
      <c r="AO816" s="15"/>
    </row>
    <row r="817" spans="17:41" s="9" customFormat="1" ht="15.75">
      <c r="Q817" s="11"/>
      <c r="R817" s="11"/>
      <c r="S817" s="11"/>
      <c r="U817" s="11"/>
      <c r="AD817" s="11"/>
      <c r="AE817" s="11"/>
      <c r="AF817" s="11"/>
      <c r="AO817" s="15"/>
    </row>
    <row r="818" spans="17:41" s="9" customFormat="1" ht="15.75">
      <c r="Q818" s="11"/>
      <c r="R818" s="11"/>
      <c r="S818" s="11"/>
      <c r="U818" s="11"/>
      <c r="AD818" s="11"/>
      <c r="AE818" s="11"/>
      <c r="AF818" s="11"/>
      <c r="AO818" s="15"/>
    </row>
    <row r="819" spans="17:41" s="9" customFormat="1" ht="15.75">
      <c r="Q819" s="11"/>
      <c r="R819" s="11"/>
      <c r="S819" s="11"/>
      <c r="U819" s="11"/>
      <c r="AD819" s="11"/>
      <c r="AE819" s="11"/>
      <c r="AF819" s="11"/>
      <c r="AO819" s="15"/>
    </row>
    <row r="820" spans="17:41" s="9" customFormat="1" ht="15.75">
      <c r="Q820" s="11"/>
      <c r="R820" s="11"/>
      <c r="S820" s="11"/>
      <c r="U820" s="11"/>
      <c r="AD820" s="11"/>
      <c r="AE820" s="11"/>
      <c r="AF820" s="11"/>
      <c r="AO820" s="15"/>
    </row>
    <row r="821" spans="17:41" s="9" customFormat="1" ht="15.75">
      <c r="Q821" s="11"/>
      <c r="R821" s="11"/>
      <c r="S821" s="11"/>
      <c r="U821" s="11"/>
      <c r="AD821" s="11"/>
      <c r="AE821" s="11"/>
      <c r="AF821" s="11"/>
      <c r="AO821" s="15"/>
    </row>
    <row r="822" spans="17:41" s="9" customFormat="1" ht="15.75">
      <c r="Q822" s="11"/>
      <c r="R822" s="11"/>
      <c r="S822" s="11"/>
      <c r="U822" s="11"/>
      <c r="AD822" s="11"/>
      <c r="AE822" s="11"/>
      <c r="AF822" s="11"/>
      <c r="AO822" s="15"/>
    </row>
    <row r="823" spans="17:41" s="9" customFormat="1" ht="15.75">
      <c r="Q823" s="11"/>
      <c r="R823" s="11"/>
      <c r="S823" s="11"/>
      <c r="U823" s="11"/>
      <c r="AD823" s="11"/>
      <c r="AE823" s="11"/>
      <c r="AF823" s="11"/>
      <c r="AO823" s="15"/>
    </row>
    <row r="824" spans="17:41" s="9" customFormat="1" ht="15.75">
      <c r="Q824" s="11"/>
      <c r="R824" s="11"/>
      <c r="S824" s="11"/>
      <c r="U824" s="11"/>
      <c r="AD824" s="11"/>
      <c r="AE824" s="11"/>
      <c r="AF824" s="11"/>
      <c r="AO824" s="15"/>
    </row>
    <row r="825" spans="17:41" s="9" customFormat="1" ht="15.75">
      <c r="Q825" s="11"/>
      <c r="R825" s="11"/>
      <c r="S825" s="11"/>
      <c r="U825" s="11"/>
      <c r="AD825" s="11"/>
      <c r="AE825" s="11"/>
      <c r="AF825" s="11"/>
      <c r="AO825" s="15"/>
    </row>
    <row r="826" spans="17:41" s="9" customFormat="1" ht="15.75">
      <c r="Q826" s="11"/>
      <c r="R826" s="11"/>
      <c r="S826" s="11"/>
      <c r="U826" s="11"/>
      <c r="AD826" s="11"/>
      <c r="AE826" s="11"/>
      <c r="AF826" s="11"/>
      <c r="AO826" s="15"/>
    </row>
    <row r="827" spans="17:41" s="9" customFormat="1" ht="15.75">
      <c r="Q827" s="11"/>
      <c r="R827" s="11"/>
      <c r="S827" s="11"/>
      <c r="U827" s="11"/>
      <c r="AD827" s="11"/>
      <c r="AE827" s="11"/>
      <c r="AF827" s="11"/>
      <c r="AO827" s="15"/>
    </row>
    <row r="828" spans="17:41" s="9" customFormat="1" ht="15.75">
      <c r="Q828" s="11"/>
      <c r="R828" s="11"/>
      <c r="S828" s="11"/>
      <c r="U828" s="11"/>
      <c r="AD828" s="11"/>
      <c r="AE828" s="11"/>
      <c r="AF828" s="11"/>
      <c r="AO828" s="15"/>
    </row>
    <row r="829" spans="17:41" s="9" customFormat="1" ht="15.75">
      <c r="Q829" s="11"/>
      <c r="R829" s="11"/>
      <c r="S829" s="11"/>
      <c r="U829" s="11"/>
      <c r="AD829" s="11"/>
      <c r="AE829" s="11"/>
      <c r="AF829" s="11"/>
      <c r="AO829" s="15"/>
    </row>
    <row r="830" spans="17:41" s="9" customFormat="1" ht="15.75">
      <c r="Q830" s="11"/>
      <c r="R830" s="11"/>
      <c r="S830" s="11"/>
      <c r="U830" s="11"/>
      <c r="AD830" s="11"/>
      <c r="AE830" s="11"/>
      <c r="AF830" s="11"/>
      <c r="AO830" s="15"/>
    </row>
    <row r="831" spans="17:41" s="9" customFormat="1" ht="15.75">
      <c r="Q831" s="11"/>
      <c r="R831" s="11"/>
      <c r="S831" s="11"/>
      <c r="U831" s="11"/>
      <c r="AD831" s="11"/>
      <c r="AE831" s="11"/>
      <c r="AF831" s="11"/>
      <c r="AO831" s="15"/>
    </row>
    <row r="832" spans="17:41" s="9" customFormat="1" ht="15.75">
      <c r="Q832" s="11"/>
      <c r="R832" s="11"/>
      <c r="S832" s="11"/>
      <c r="U832" s="11"/>
      <c r="AD832" s="11"/>
      <c r="AE832" s="11"/>
      <c r="AF832" s="11"/>
      <c r="AO832" s="15"/>
    </row>
    <row r="833" spans="17:41" s="9" customFormat="1" ht="15.75">
      <c r="Q833" s="11"/>
      <c r="R833" s="11"/>
      <c r="S833" s="11"/>
      <c r="U833" s="11"/>
      <c r="AD833" s="11"/>
      <c r="AE833" s="11"/>
      <c r="AF833" s="11"/>
      <c r="AO833" s="15"/>
    </row>
    <row r="834" spans="17:41" s="9" customFormat="1" ht="15.75">
      <c r="Q834" s="11"/>
      <c r="R834" s="11"/>
      <c r="S834" s="11"/>
      <c r="U834" s="11"/>
      <c r="AD834" s="11"/>
      <c r="AE834" s="11"/>
      <c r="AF834" s="11"/>
      <c r="AO834" s="15"/>
    </row>
    <row r="835" spans="17:41" s="9" customFormat="1" ht="15.75">
      <c r="Q835" s="11"/>
      <c r="R835" s="11"/>
      <c r="S835" s="11"/>
      <c r="U835" s="11"/>
      <c r="AD835" s="11"/>
      <c r="AE835" s="11"/>
      <c r="AF835" s="11"/>
      <c r="AO835" s="15"/>
    </row>
    <row r="836" spans="17:41" s="9" customFormat="1" ht="15.75">
      <c r="Q836" s="11"/>
      <c r="R836" s="11"/>
      <c r="S836" s="11"/>
      <c r="U836" s="11"/>
      <c r="AD836" s="11"/>
      <c r="AE836" s="11"/>
      <c r="AF836" s="11"/>
      <c r="AO836" s="15"/>
    </row>
    <row r="837" spans="17:41" s="9" customFormat="1" ht="15.75">
      <c r="Q837" s="11"/>
      <c r="R837" s="11"/>
      <c r="S837" s="11"/>
      <c r="U837" s="11"/>
      <c r="AD837" s="11"/>
      <c r="AE837" s="11"/>
      <c r="AF837" s="11"/>
      <c r="AO837" s="15"/>
    </row>
    <row r="838" spans="17:41" s="9" customFormat="1" ht="15.75">
      <c r="Q838" s="11"/>
      <c r="R838" s="11"/>
      <c r="S838" s="11"/>
      <c r="U838" s="11"/>
      <c r="AD838" s="11"/>
      <c r="AE838" s="11"/>
      <c r="AF838" s="11"/>
      <c r="AO838" s="15"/>
    </row>
    <row r="839" spans="17:41" s="9" customFormat="1" ht="15.75">
      <c r="Q839" s="11"/>
      <c r="R839" s="11"/>
      <c r="S839" s="11"/>
      <c r="U839" s="11"/>
      <c r="AD839" s="11"/>
      <c r="AE839" s="11"/>
      <c r="AF839" s="11"/>
      <c r="AO839" s="15"/>
    </row>
    <row r="840" spans="17:41" s="9" customFormat="1" ht="15.75">
      <c r="Q840" s="11"/>
      <c r="R840" s="11"/>
      <c r="S840" s="11"/>
      <c r="U840" s="11"/>
      <c r="AD840" s="11"/>
      <c r="AE840" s="11"/>
      <c r="AF840" s="11"/>
      <c r="AO840" s="15"/>
    </row>
    <row r="841" spans="17:41" s="9" customFormat="1" ht="15.75">
      <c r="Q841" s="11"/>
      <c r="R841" s="11"/>
      <c r="S841" s="11"/>
      <c r="U841" s="11"/>
      <c r="AD841" s="11"/>
      <c r="AE841" s="11"/>
      <c r="AF841" s="11"/>
      <c r="AO841" s="15"/>
    </row>
    <row r="842" spans="17:41" s="9" customFormat="1" ht="15.75">
      <c r="Q842" s="11"/>
      <c r="R842" s="11"/>
      <c r="S842" s="11"/>
      <c r="U842" s="11"/>
      <c r="AD842" s="11"/>
      <c r="AE842" s="11"/>
      <c r="AF842" s="11"/>
      <c r="AO842" s="15"/>
    </row>
    <row r="843" spans="17:41" s="9" customFormat="1" ht="15.75">
      <c r="Q843" s="11"/>
      <c r="R843" s="11"/>
      <c r="S843" s="11"/>
      <c r="U843" s="11"/>
      <c r="AD843" s="11"/>
      <c r="AE843" s="11"/>
      <c r="AF843" s="11"/>
      <c r="AO843" s="15"/>
    </row>
    <row r="844" spans="17:41" s="9" customFormat="1" ht="15.75">
      <c r="Q844" s="11"/>
      <c r="R844" s="11"/>
      <c r="S844" s="11"/>
      <c r="U844" s="11"/>
      <c r="AD844" s="11"/>
      <c r="AE844" s="11"/>
      <c r="AF844" s="11"/>
      <c r="AO844" s="15"/>
    </row>
    <row r="845" spans="17:41" s="9" customFormat="1" ht="15.75">
      <c r="Q845" s="11"/>
      <c r="R845" s="11"/>
      <c r="S845" s="11"/>
      <c r="U845" s="11"/>
      <c r="AD845" s="11"/>
      <c r="AE845" s="11"/>
      <c r="AF845" s="11"/>
      <c r="AO845" s="15"/>
    </row>
    <row r="846" spans="17:41" s="9" customFormat="1" ht="15.75">
      <c r="Q846" s="11"/>
      <c r="R846" s="11"/>
      <c r="S846" s="11"/>
      <c r="U846" s="11"/>
      <c r="AD846" s="11"/>
      <c r="AE846" s="11"/>
      <c r="AF846" s="11"/>
      <c r="AO846" s="15"/>
    </row>
    <row r="847" spans="17:41" s="9" customFormat="1" ht="15.75">
      <c r="Q847" s="11"/>
      <c r="R847" s="11"/>
      <c r="S847" s="11"/>
      <c r="U847" s="11"/>
      <c r="AD847" s="11"/>
      <c r="AE847" s="11"/>
      <c r="AF847" s="11"/>
      <c r="AO847" s="15"/>
    </row>
    <row r="848" spans="17:41" s="9" customFormat="1" ht="15.75">
      <c r="Q848" s="11"/>
      <c r="R848" s="11"/>
      <c r="S848" s="11"/>
      <c r="U848" s="11"/>
      <c r="AD848" s="11"/>
      <c r="AE848" s="11"/>
      <c r="AF848" s="11"/>
      <c r="AO848" s="15"/>
    </row>
    <row r="849" spans="17:41" s="9" customFormat="1" ht="15.75">
      <c r="Q849" s="11"/>
      <c r="R849" s="11"/>
      <c r="S849" s="11"/>
      <c r="U849" s="11"/>
      <c r="AD849" s="11"/>
      <c r="AE849" s="11"/>
      <c r="AF849" s="11"/>
      <c r="AO849" s="15"/>
    </row>
    <row r="850" spans="17:41" s="9" customFormat="1" ht="15.75">
      <c r="Q850" s="11"/>
      <c r="R850" s="11"/>
      <c r="S850" s="11"/>
      <c r="U850" s="11"/>
      <c r="AD850" s="11"/>
      <c r="AE850" s="11"/>
      <c r="AF850" s="11"/>
      <c r="AO850" s="15"/>
    </row>
    <row r="851" spans="17:41" s="9" customFormat="1" ht="15.75">
      <c r="Q851" s="11"/>
      <c r="R851" s="11"/>
      <c r="S851" s="11"/>
      <c r="U851" s="11"/>
      <c r="AD851" s="11"/>
      <c r="AE851" s="11"/>
      <c r="AF851" s="11"/>
      <c r="AO851" s="15"/>
    </row>
    <row r="852" spans="17:41" s="9" customFormat="1" ht="15.75">
      <c r="Q852" s="11"/>
      <c r="R852" s="11"/>
      <c r="S852" s="11"/>
      <c r="U852" s="11"/>
      <c r="AD852" s="11"/>
      <c r="AE852" s="11"/>
      <c r="AF852" s="11"/>
      <c r="AO852" s="15"/>
    </row>
    <row r="853" spans="17:41" s="9" customFormat="1" ht="15.75">
      <c r="Q853" s="11"/>
      <c r="R853" s="11"/>
      <c r="S853" s="11"/>
      <c r="U853" s="11"/>
      <c r="AD853" s="11"/>
      <c r="AE853" s="11"/>
      <c r="AF853" s="11"/>
      <c r="AO853" s="15"/>
    </row>
    <row r="854" spans="17:41" s="9" customFormat="1" ht="15.75">
      <c r="Q854" s="11"/>
      <c r="R854" s="11"/>
      <c r="S854" s="11"/>
      <c r="U854" s="11"/>
      <c r="AD854" s="11"/>
      <c r="AE854" s="11"/>
      <c r="AF854" s="11"/>
      <c r="AO854" s="15"/>
    </row>
    <row r="855" spans="17:41" s="9" customFormat="1" ht="15.75">
      <c r="Q855" s="11"/>
      <c r="R855" s="11"/>
      <c r="S855" s="11"/>
      <c r="U855" s="11"/>
      <c r="AD855" s="11"/>
      <c r="AE855" s="11"/>
      <c r="AF855" s="11"/>
      <c r="AO855" s="15"/>
    </row>
    <row r="856" spans="17:41" s="9" customFormat="1" ht="15.75">
      <c r="Q856" s="11"/>
      <c r="R856" s="11"/>
      <c r="S856" s="11"/>
      <c r="U856" s="11"/>
      <c r="AD856" s="11"/>
      <c r="AE856" s="11"/>
      <c r="AF856" s="11"/>
      <c r="AO856" s="15"/>
    </row>
    <row r="857" spans="17:41" s="9" customFormat="1" ht="15.75">
      <c r="Q857" s="11"/>
      <c r="R857" s="11"/>
      <c r="S857" s="11"/>
      <c r="U857" s="11"/>
      <c r="AD857" s="11"/>
      <c r="AE857" s="11"/>
      <c r="AF857" s="11"/>
      <c r="AO857" s="15"/>
    </row>
    <row r="858" spans="17:41" s="9" customFormat="1" ht="15.75">
      <c r="Q858" s="11"/>
      <c r="R858" s="11"/>
      <c r="S858" s="11"/>
      <c r="U858" s="11"/>
      <c r="AD858" s="11"/>
      <c r="AE858" s="11"/>
      <c r="AF858" s="11"/>
      <c r="AO858" s="15"/>
    </row>
    <row r="859" spans="17:41" s="9" customFormat="1" ht="15.75">
      <c r="Q859" s="11"/>
      <c r="R859" s="11"/>
      <c r="S859" s="11"/>
      <c r="U859" s="11"/>
      <c r="AD859" s="11"/>
      <c r="AE859" s="11"/>
      <c r="AF859" s="11"/>
      <c r="AO859" s="15"/>
    </row>
    <row r="860" spans="17:41" s="9" customFormat="1" ht="15.75">
      <c r="Q860" s="11"/>
      <c r="R860" s="11"/>
      <c r="S860" s="11"/>
      <c r="U860" s="11"/>
      <c r="AD860" s="11"/>
      <c r="AE860" s="11"/>
      <c r="AF860" s="11"/>
      <c r="AO860" s="15"/>
    </row>
    <row r="861" spans="17:41" s="9" customFormat="1" ht="15.75">
      <c r="Q861" s="11"/>
      <c r="R861" s="11"/>
      <c r="S861" s="11"/>
      <c r="U861" s="11"/>
      <c r="AD861" s="11"/>
      <c r="AE861" s="11"/>
      <c r="AF861" s="11"/>
      <c r="AO861" s="15"/>
    </row>
    <row r="862" spans="17:41" s="9" customFormat="1" ht="15.75">
      <c r="Q862" s="11"/>
      <c r="R862" s="11"/>
      <c r="S862" s="11"/>
      <c r="U862" s="11"/>
      <c r="AD862" s="11"/>
      <c r="AE862" s="11"/>
      <c r="AF862" s="11"/>
      <c r="AO862" s="15"/>
    </row>
    <row r="863" spans="17:41" s="9" customFormat="1" ht="15.75">
      <c r="Q863" s="11"/>
      <c r="R863" s="11"/>
      <c r="S863" s="11"/>
      <c r="U863" s="11"/>
      <c r="AD863" s="11"/>
      <c r="AE863" s="11"/>
      <c r="AF863" s="11"/>
      <c r="AO863" s="15"/>
    </row>
    <row r="864" spans="17:41" s="9" customFormat="1" ht="15.75">
      <c r="Q864" s="11"/>
      <c r="R864" s="11"/>
      <c r="S864" s="11"/>
      <c r="U864" s="11"/>
      <c r="AD864" s="11"/>
      <c r="AE864" s="11"/>
      <c r="AF864" s="11"/>
      <c r="AO864" s="15"/>
    </row>
    <row r="865" spans="17:41" s="9" customFormat="1" ht="15.75">
      <c r="Q865" s="11"/>
      <c r="R865" s="11"/>
      <c r="S865" s="11"/>
      <c r="U865" s="11"/>
      <c r="AD865" s="11"/>
      <c r="AE865" s="11"/>
      <c r="AF865" s="11"/>
      <c r="AO865" s="15"/>
    </row>
    <row r="866" spans="17:41" s="9" customFormat="1" ht="15.75">
      <c r="Q866" s="11"/>
      <c r="R866" s="11"/>
      <c r="S866" s="11"/>
      <c r="U866" s="11"/>
      <c r="AD866" s="11"/>
      <c r="AE866" s="11"/>
      <c r="AF866" s="11"/>
      <c r="AO866" s="15"/>
    </row>
    <row r="867" spans="17:41" s="9" customFormat="1" ht="15.75">
      <c r="Q867" s="11"/>
      <c r="R867" s="11"/>
      <c r="S867" s="11"/>
      <c r="U867" s="11"/>
      <c r="AD867" s="11"/>
      <c r="AE867" s="11"/>
      <c r="AF867" s="11"/>
      <c r="AO867" s="15"/>
    </row>
    <row r="868" spans="17:41" s="9" customFormat="1" ht="15.75">
      <c r="Q868" s="11"/>
      <c r="R868" s="11"/>
      <c r="S868" s="11"/>
      <c r="U868" s="11"/>
      <c r="AD868" s="11"/>
      <c r="AE868" s="11"/>
      <c r="AF868" s="11"/>
      <c r="AO868" s="15"/>
    </row>
    <row r="869" spans="17:41" s="9" customFormat="1" ht="15.75">
      <c r="Q869" s="11"/>
      <c r="R869" s="11"/>
      <c r="S869" s="11"/>
      <c r="U869" s="11"/>
      <c r="AD869" s="11"/>
      <c r="AE869" s="11"/>
      <c r="AF869" s="11"/>
      <c r="AO869" s="15"/>
    </row>
    <row r="870" spans="17:41" s="9" customFormat="1" ht="15.75">
      <c r="Q870" s="11"/>
      <c r="R870" s="11"/>
      <c r="S870" s="11"/>
      <c r="U870" s="11"/>
      <c r="AD870" s="11"/>
      <c r="AE870" s="11"/>
      <c r="AF870" s="11"/>
      <c r="AO870" s="15"/>
    </row>
    <row r="871" spans="17:41" s="9" customFormat="1" ht="15.75">
      <c r="Q871" s="11"/>
      <c r="R871" s="11"/>
      <c r="S871" s="11"/>
      <c r="U871" s="11"/>
      <c r="AD871" s="11"/>
      <c r="AE871" s="11"/>
      <c r="AF871" s="11"/>
      <c r="AO871" s="15"/>
    </row>
    <row r="872" spans="17:41" s="9" customFormat="1" ht="15.75">
      <c r="Q872" s="11"/>
      <c r="R872" s="11"/>
      <c r="S872" s="11"/>
      <c r="U872" s="11"/>
      <c r="AD872" s="11"/>
      <c r="AE872" s="11"/>
      <c r="AF872" s="11"/>
      <c r="AO872" s="15"/>
    </row>
    <row r="873" spans="17:41" s="9" customFormat="1" ht="15.75">
      <c r="Q873" s="11"/>
      <c r="R873" s="11"/>
      <c r="S873" s="11"/>
      <c r="U873" s="11"/>
      <c r="AD873" s="11"/>
      <c r="AE873" s="11"/>
      <c r="AF873" s="11"/>
      <c r="AO873" s="15"/>
    </row>
    <row r="874" spans="17:41" s="9" customFormat="1" ht="15.75">
      <c r="Q874" s="11"/>
      <c r="R874" s="11"/>
      <c r="S874" s="11"/>
      <c r="U874" s="11"/>
      <c r="AD874" s="11"/>
      <c r="AE874" s="11"/>
      <c r="AF874" s="11"/>
      <c r="AO874" s="15"/>
    </row>
    <row r="875" spans="17:41" s="9" customFormat="1" ht="15.75">
      <c r="Q875" s="11"/>
      <c r="R875" s="11"/>
      <c r="S875" s="11"/>
      <c r="U875" s="11"/>
      <c r="AD875" s="11"/>
      <c r="AE875" s="11"/>
      <c r="AF875" s="11"/>
      <c r="AO875" s="15"/>
    </row>
    <row r="876" spans="17:41" s="9" customFormat="1" ht="15.75">
      <c r="Q876" s="11"/>
      <c r="R876" s="11"/>
      <c r="S876" s="11"/>
      <c r="U876" s="11"/>
      <c r="AD876" s="11"/>
      <c r="AE876" s="11"/>
      <c r="AF876" s="11"/>
      <c r="AO876" s="15"/>
    </row>
    <row r="877" spans="17:41" s="9" customFormat="1" ht="15.75">
      <c r="Q877" s="11"/>
      <c r="R877" s="11"/>
      <c r="S877" s="11"/>
      <c r="U877" s="11"/>
      <c r="AD877" s="11"/>
      <c r="AE877" s="11"/>
      <c r="AF877" s="11"/>
      <c r="AO877" s="15"/>
    </row>
    <row r="878" spans="17:41" s="9" customFormat="1" ht="15.75">
      <c r="Q878" s="11"/>
      <c r="R878" s="11"/>
      <c r="S878" s="11"/>
      <c r="U878" s="11"/>
      <c r="AD878" s="11"/>
      <c r="AE878" s="11"/>
      <c r="AF878" s="11"/>
      <c r="AO878" s="15"/>
    </row>
    <row r="879" spans="17:41" s="9" customFormat="1" ht="15.75">
      <c r="Q879" s="11"/>
      <c r="R879" s="11"/>
      <c r="S879" s="11"/>
      <c r="U879" s="11"/>
      <c r="AD879" s="11"/>
      <c r="AE879" s="11"/>
      <c r="AF879" s="11"/>
      <c r="AO879" s="15"/>
    </row>
    <row r="880" spans="17:41" s="9" customFormat="1" ht="15.75">
      <c r="Q880" s="11"/>
      <c r="R880" s="11"/>
      <c r="S880" s="11"/>
      <c r="U880" s="11"/>
      <c r="AD880" s="11"/>
      <c r="AE880" s="11"/>
      <c r="AF880" s="11"/>
      <c r="AO880" s="15"/>
    </row>
    <row r="881" spans="17:41" s="9" customFormat="1" ht="15.75">
      <c r="Q881" s="11"/>
      <c r="R881" s="11"/>
      <c r="S881" s="11"/>
      <c r="U881" s="11"/>
      <c r="AD881" s="11"/>
      <c r="AE881" s="11"/>
      <c r="AF881" s="11"/>
      <c r="AO881" s="15"/>
    </row>
    <row r="882" spans="17:41" s="9" customFormat="1" ht="15.75">
      <c r="Q882" s="11"/>
      <c r="R882" s="11"/>
      <c r="S882" s="11"/>
      <c r="U882" s="11"/>
      <c r="AD882" s="11"/>
      <c r="AE882" s="11"/>
      <c r="AF882" s="11"/>
      <c r="AO882" s="15"/>
    </row>
    <row r="883" spans="17:41" s="9" customFormat="1" ht="15.75">
      <c r="Q883" s="11"/>
      <c r="R883" s="11"/>
      <c r="S883" s="11"/>
      <c r="U883" s="11"/>
      <c r="AD883" s="11"/>
      <c r="AE883" s="11"/>
      <c r="AF883" s="11"/>
      <c r="AO883" s="15"/>
    </row>
    <row r="884" spans="17:41" s="9" customFormat="1" ht="15.75">
      <c r="Q884" s="11"/>
      <c r="R884" s="11"/>
      <c r="S884" s="11"/>
      <c r="U884" s="11"/>
      <c r="AD884" s="11"/>
      <c r="AE884" s="11"/>
      <c r="AF884" s="11"/>
      <c r="AO884" s="15"/>
    </row>
    <row r="885" spans="17:41" s="9" customFormat="1" ht="15.75">
      <c r="Q885" s="11"/>
      <c r="R885" s="11"/>
      <c r="S885" s="11"/>
      <c r="U885" s="11"/>
      <c r="AD885" s="11"/>
      <c r="AE885" s="11"/>
      <c r="AF885" s="11"/>
      <c r="AO885" s="15"/>
    </row>
    <row r="886" spans="17:41" s="9" customFormat="1" ht="15.75">
      <c r="Q886" s="11"/>
      <c r="R886" s="11"/>
      <c r="S886" s="11"/>
      <c r="U886" s="11"/>
      <c r="AD886" s="11"/>
      <c r="AE886" s="11"/>
      <c r="AF886" s="11"/>
      <c r="AO886" s="15"/>
    </row>
    <row r="887" spans="17:41" s="9" customFormat="1" ht="15.75">
      <c r="Q887" s="11"/>
      <c r="R887" s="11"/>
      <c r="S887" s="11"/>
      <c r="U887" s="11"/>
      <c r="AD887" s="11"/>
      <c r="AE887" s="11"/>
      <c r="AF887" s="11"/>
      <c r="AO887" s="15"/>
    </row>
    <row r="888" spans="17:41" s="9" customFormat="1" ht="15.75">
      <c r="Q888" s="11"/>
      <c r="R888" s="11"/>
      <c r="S888" s="11"/>
      <c r="U888" s="11"/>
      <c r="AD888" s="11"/>
      <c r="AE888" s="11"/>
      <c r="AF888" s="11"/>
      <c r="AO888" s="15"/>
    </row>
    <row r="889" spans="17:41" s="9" customFormat="1" ht="15.75">
      <c r="Q889" s="11"/>
      <c r="R889" s="11"/>
      <c r="S889" s="11"/>
      <c r="U889" s="11"/>
      <c r="AD889" s="11"/>
      <c r="AE889" s="11"/>
      <c r="AF889" s="11"/>
      <c r="AO889" s="15"/>
    </row>
    <row r="890" spans="17:41" s="9" customFormat="1" ht="15.75">
      <c r="Q890" s="11"/>
      <c r="R890" s="11"/>
      <c r="S890" s="11"/>
      <c r="U890" s="11"/>
      <c r="AD890" s="11"/>
      <c r="AE890" s="11"/>
      <c r="AF890" s="11"/>
      <c r="AO890" s="15"/>
    </row>
    <row r="891" spans="17:41" s="9" customFormat="1" ht="15.75">
      <c r="Q891" s="11"/>
      <c r="R891" s="11"/>
      <c r="S891" s="11"/>
      <c r="U891" s="11"/>
      <c r="AD891" s="11"/>
      <c r="AE891" s="11"/>
      <c r="AF891" s="11"/>
      <c r="AO891" s="15"/>
    </row>
    <row r="892" spans="17:41" s="9" customFormat="1" ht="15.75">
      <c r="Q892" s="11"/>
      <c r="R892" s="11"/>
      <c r="S892" s="11"/>
      <c r="U892" s="11"/>
      <c r="AD892" s="11"/>
      <c r="AE892" s="11"/>
      <c r="AF892" s="11"/>
      <c r="AO892" s="15"/>
    </row>
    <row r="893" spans="17:41" s="9" customFormat="1" ht="15.75">
      <c r="Q893" s="11"/>
      <c r="R893" s="11"/>
      <c r="S893" s="11"/>
      <c r="U893" s="11"/>
      <c r="AD893" s="11"/>
      <c r="AE893" s="11"/>
      <c r="AF893" s="11"/>
      <c r="AO893" s="15"/>
    </row>
    <row r="894" spans="17:41" s="9" customFormat="1" ht="15.75">
      <c r="Q894" s="11"/>
      <c r="R894" s="11"/>
      <c r="S894" s="11"/>
      <c r="U894" s="11"/>
      <c r="AD894" s="11"/>
      <c r="AE894" s="11"/>
      <c r="AF894" s="11"/>
      <c r="AO894" s="15"/>
    </row>
    <row r="895" spans="17:41" s="9" customFormat="1" ht="15.75">
      <c r="Q895" s="11"/>
      <c r="R895" s="11"/>
      <c r="S895" s="11"/>
      <c r="U895" s="11"/>
      <c r="AD895" s="11"/>
      <c r="AE895" s="11"/>
      <c r="AF895" s="11"/>
      <c r="AO895" s="15"/>
    </row>
    <row r="896" spans="17:41" s="9" customFormat="1" ht="15.75">
      <c r="Q896" s="11"/>
      <c r="R896" s="11"/>
      <c r="S896" s="11"/>
      <c r="U896" s="11"/>
      <c r="AD896" s="11"/>
      <c r="AE896" s="11"/>
      <c r="AF896" s="11"/>
      <c r="AO896" s="15"/>
    </row>
    <row r="897" spans="17:41" s="9" customFormat="1" ht="15.75">
      <c r="Q897" s="11"/>
      <c r="R897" s="11"/>
      <c r="S897" s="11"/>
      <c r="U897" s="11"/>
      <c r="AD897" s="11"/>
      <c r="AE897" s="11"/>
      <c r="AF897" s="11"/>
      <c r="AO897" s="15"/>
    </row>
    <row r="898" spans="17:41" s="9" customFormat="1" ht="15.75">
      <c r="Q898" s="11"/>
      <c r="R898" s="11"/>
      <c r="S898" s="11"/>
      <c r="U898" s="11"/>
      <c r="AD898" s="11"/>
      <c r="AE898" s="11"/>
      <c r="AF898" s="11"/>
      <c r="AO898" s="15"/>
    </row>
    <row r="899" spans="17:41" s="9" customFormat="1" ht="15.75">
      <c r="Q899" s="11"/>
      <c r="R899" s="11"/>
      <c r="S899" s="11"/>
      <c r="U899" s="11"/>
      <c r="AD899" s="11"/>
      <c r="AE899" s="11"/>
      <c r="AF899" s="11"/>
      <c r="AO899" s="15"/>
    </row>
    <row r="900" spans="17:41" s="9" customFormat="1" ht="15.75">
      <c r="Q900" s="11"/>
      <c r="R900" s="11"/>
      <c r="S900" s="11"/>
      <c r="U900" s="11"/>
      <c r="AD900" s="11"/>
      <c r="AE900" s="11"/>
      <c r="AF900" s="11"/>
      <c r="AO900" s="15"/>
    </row>
    <row r="901" spans="17:41" s="9" customFormat="1" ht="15.75">
      <c r="Q901" s="11"/>
      <c r="R901" s="11"/>
      <c r="S901" s="11"/>
      <c r="U901" s="11"/>
      <c r="AD901" s="11"/>
      <c r="AE901" s="11"/>
      <c r="AF901" s="11"/>
      <c r="AO901" s="15"/>
    </row>
    <row r="902" spans="17:41" s="9" customFormat="1" ht="15.75">
      <c r="Q902" s="11"/>
      <c r="R902" s="11"/>
      <c r="S902" s="11"/>
      <c r="U902" s="11"/>
      <c r="AD902" s="11"/>
      <c r="AE902" s="11"/>
      <c r="AF902" s="11"/>
      <c r="AO902" s="15"/>
    </row>
    <row r="903" spans="17:41" s="9" customFormat="1" ht="15.75">
      <c r="Q903" s="11"/>
      <c r="R903" s="11"/>
      <c r="S903" s="11"/>
      <c r="U903" s="11"/>
      <c r="AD903" s="11"/>
      <c r="AE903" s="11"/>
      <c r="AF903" s="11"/>
      <c r="AO903" s="15"/>
    </row>
    <row r="904" spans="17:41" s="9" customFormat="1" ht="15.75">
      <c r="Q904" s="11"/>
      <c r="R904" s="11"/>
      <c r="S904" s="11"/>
      <c r="U904" s="11"/>
      <c r="AD904" s="11"/>
      <c r="AE904" s="11"/>
      <c r="AF904" s="11"/>
      <c r="AO904" s="15"/>
    </row>
    <row r="905" spans="17:41" s="9" customFormat="1" ht="15.75">
      <c r="Q905" s="11"/>
      <c r="R905" s="11"/>
      <c r="S905" s="11"/>
      <c r="U905" s="11"/>
      <c r="AD905" s="11"/>
      <c r="AE905" s="11"/>
      <c r="AF905" s="11"/>
      <c r="AO905" s="15"/>
    </row>
    <row r="906" spans="17:41" s="9" customFormat="1" ht="15.75">
      <c r="Q906" s="11"/>
      <c r="R906" s="11"/>
      <c r="S906" s="11"/>
      <c r="U906" s="11"/>
      <c r="AD906" s="11"/>
      <c r="AE906" s="11"/>
      <c r="AF906" s="11"/>
      <c r="AO906" s="15"/>
    </row>
    <row r="907" spans="17:41" s="9" customFormat="1" ht="15.75">
      <c r="Q907" s="11"/>
      <c r="R907" s="11"/>
      <c r="S907" s="11"/>
      <c r="U907" s="11"/>
      <c r="AD907" s="11"/>
      <c r="AE907" s="11"/>
      <c r="AF907" s="11"/>
      <c r="AO907" s="15"/>
    </row>
    <row r="908" spans="17:41" s="9" customFormat="1" ht="15.75">
      <c r="Q908" s="11"/>
      <c r="R908" s="11"/>
      <c r="S908" s="11"/>
      <c r="U908" s="11"/>
      <c r="AD908" s="11"/>
      <c r="AE908" s="11"/>
      <c r="AF908" s="11"/>
      <c r="AO908" s="15"/>
    </row>
    <row r="909" spans="17:41" s="9" customFormat="1" ht="15.75">
      <c r="Q909" s="11"/>
      <c r="R909" s="11"/>
      <c r="S909" s="11"/>
      <c r="U909" s="11"/>
      <c r="AD909" s="11"/>
      <c r="AE909" s="11"/>
      <c r="AF909" s="11"/>
      <c r="AO909" s="15"/>
    </row>
    <row r="910" spans="17:41" s="9" customFormat="1" ht="15.75">
      <c r="Q910" s="11"/>
      <c r="R910" s="11"/>
      <c r="S910" s="11"/>
      <c r="U910" s="11"/>
      <c r="AD910" s="11"/>
      <c r="AE910" s="11"/>
      <c r="AF910" s="11"/>
      <c r="AO910" s="15"/>
    </row>
    <row r="911" spans="17:41" s="9" customFormat="1" ht="15.75">
      <c r="Q911" s="11"/>
      <c r="R911" s="11"/>
      <c r="S911" s="11"/>
      <c r="U911" s="11"/>
      <c r="AD911" s="11"/>
      <c r="AE911" s="11"/>
      <c r="AF911" s="11"/>
      <c r="AO911" s="15"/>
    </row>
    <row r="912" spans="17:41" s="9" customFormat="1" ht="15.75">
      <c r="Q912" s="11"/>
      <c r="R912" s="11"/>
      <c r="S912" s="11"/>
      <c r="U912" s="11"/>
      <c r="AD912" s="11"/>
      <c r="AE912" s="11"/>
      <c r="AF912" s="11"/>
      <c r="AO912" s="15"/>
    </row>
    <row r="913" spans="17:41" s="9" customFormat="1" ht="15.75">
      <c r="Q913" s="11"/>
      <c r="R913" s="11"/>
      <c r="S913" s="11"/>
      <c r="U913" s="11"/>
      <c r="AD913" s="11"/>
      <c r="AE913" s="11"/>
      <c r="AF913" s="11"/>
      <c r="AO913" s="15"/>
    </row>
    <row r="914" spans="17:41" s="9" customFormat="1" ht="15.75">
      <c r="Q914" s="11"/>
      <c r="R914" s="11"/>
      <c r="S914" s="11"/>
      <c r="U914" s="11"/>
      <c r="AD914" s="11"/>
      <c r="AE914" s="11"/>
      <c r="AF914" s="11"/>
      <c r="AO914" s="15"/>
    </row>
    <row r="915" spans="17:41" s="9" customFormat="1" ht="15.75">
      <c r="Q915" s="11"/>
      <c r="R915" s="11"/>
      <c r="S915" s="11"/>
      <c r="U915" s="11"/>
      <c r="AD915" s="11"/>
      <c r="AE915" s="11"/>
      <c r="AF915" s="11"/>
      <c r="AO915" s="15"/>
    </row>
    <row r="916" spans="17:41" s="9" customFormat="1" ht="15.75">
      <c r="Q916" s="11"/>
      <c r="R916" s="11"/>
      <c r="S916" s="11"/>
      <c r="U916" s="11"/>
      <c r="AD916" s="11"/>
      <c r="AE916" s="11"/>
      <c r="AF916" s="11"/>
      <c r="AO916" s="15"/>
    </row>
    <row r="917" spans="17:41" s="9" customFormat="1" ht="15.75">
      <c r="Q917" s="11"/>
      <c r="R917" s="11"/>
      <c r="S917" s="11"/>
      <c r="U917" s="11"/>
      <c r="AD917" s="11"/>
      <c r="AE917" s="11"/>
      <c r="AF917" s="11"/>
      <c r="AO917" s="15"/>
    </row>
    <row r="918" spans="17:41" s="9" customFormat="1" ht="15.75">
      <c r="Q918" s="11"/>
      <c r="R918" s="11"/>
      <c r="S918" s="11"/>
      <c r="U918" s="11"/>
      <c r="AD918" s="11"/>
      <c r="AE918" s="11"/>
      <c r="AF918" s="11"/>
      <c r="AO918" s="15"/>
    </row>
    <row r="919" spans="17:41" s="9" customFormat="1" ht="15.75">
      <c r="Q919" s="11"/>
      <c r="R919" s="11"/>
      <c r="S919" s="11"/>
      <c r="U919" s="11"/>
      <c r="AD919" s="11"/>
      <c r="AE919" s="11"/>
      <c r="AF919" s="11"/>
      <c r="AO919" s="15"/>
    </row>
    <row r="920" spans="17:41" s="9" customFormat="1" ht="15.75">
      <c r="Q920" s="11"/>
      <c r="R920" s="11"/>
      <c r="S920" s="11"/>
      <c r="U920" s="11"/>
      <c r="AD920" s="11"/>
      <c r="AE920" s="11"/>
      <c r="AF920" s="11"/>
      <c r="AO920" s="15"/>
    </row>
    <row r="921" spans="17:41" s="9" customFormat="1" ht="15.75">
      <c r="Q921" s="11"/>
      <c r="R921" s="11"/>
      <c r="S921" s="11"/>
      <c r="U921" s="11"/>
      <c r="AD921" s="11"/>
      <c r="AE921" s="11"/>
      <c r="AF921" s="11"/>
      <c r="AO921" s="15"/>
    </row>
    <row r="922" spans="17:41" s="9" customFormat="1" ht="15.75">
      <c r="Q922" s="11"/>
      <c r="R922" s="11"/>
      <c r="S922" s="11"/>
      <c r="U922" s="11"/>
      <c r="AD922" s="11"/>
      <c r="AE922" s="11"/>
      <c r="AF922" s="11"/>
      <c r="AO922" s="15"/>
    </row>
    <row r="923" spans="17:41" s="9" customFormat="1" ht="15.75">
      <c r="Q923" s="11"/>
      <c r="R923" s="11"/>
      <c r="S923" s="11"/>
      <c r="U923" s="11"/>
      <c r="AD923" s="11"/>
      <c r="AE923" s="11"/>
      <c r="AF923" s="11"/>
      <c r="AO923" s="15"/>
    </row>
    <row r="924" spans="17:41" s="9" customFormat="1" ht="15.75">
      <c r="Q924" s="11"/>
      <c r="R924" s="11"/>
      <c r="S924" s="11"/>
      <c r="U924" s="11"/>
      <c r="AD924" s="11"/>
      <c r="AE924" s="11"/>
      <c r="AF924" s="11"/>
      <c r="AO924" s="15"/>
    </row>
    <row r="925" spans="17:41" s="9" customFormat="1" ht="15.75">
      <c r="Q925" s="11"/>
      <c r="R925" s="11"/>
      <c r="S925" s="11"/>
      <c r="U925" s="11"/>
      <c r="AD925" s="11"/>
      <c r="AE925" s="11"/>
      <c r="AF925" s="11"/>
      <c r="AO925" s="15"/>
    </row>
    <row r="926" spans="17:41" s="9" customFormat="1" ht="15.75">
      <c r="Q926" s="11"/>
      <c r="R926" s="11"/>
      <c r="S926" s="11"/>
      <c r="U926" s="11"/>
      <c r="AD926" s="11"/>
      <c r="AE926" s="11"/>
      <c r="AF926" s="11"/>
      <c r="AO926" s="15"/>
    </row>
    <row r="927" spans="17:41" s="9" customFormat="1" ht="15.75">
      <c r="Q927" s="11"/>
      <c r="R927" s="11"/>
      <c r="S927" s="11"/>
      <c r="U927" s="11"/>
      <c r="AD927" s="11"/>
      <c r="AE927" s="11"/>
      <c r="AF927" s="11"/>
      <c r="AO927" s="15"/>
    </row>
    <row r="928" spans="17:41" s="9" customFormat="1" ht="15.75">
      <c r="Q928" s="11"/>
      <c r="R928" s="11"/>
      <c r="S928" s="11"/>
      <c r="U928" s="11"/>
      <c r="AD928" s="11"/>
      <c r="AE928" s="11"/>
      <c r="AF928" s="11"/>
      <c r="AO928" s="15"/>
    </row>
    <row r="929" spans="17:41" s="9" customFormat="1" ht="15.75">
      <c r="Q929" s="11"/>
      <c r="R929" s="11"/>
      <c r="S929" s="11"/>
      <c r="U929" s="11"/>
      <c r="AD929" s="11"/>
      <c r="AE929" s="11"/>
      <c r="AF929" s="11"/>
      <c r="AO929" s="15"/>
    </row>
    <row r="930" spans="17:41" s="9" customFormat="1" ht="15.75">
      <c r="Q930" s="11"/>
      <c r="R930" s="11"/>
      <c r="S930" s="11"/>
      <c r="U930" s="11"/>
      <c r="AD930" s="11"/>
      <c r="AE930" s="11"/>
      <c r="AF930" s="11"/>
      <c r="AO930" s="15"/>
    </row>
    <row r="931" spans="17:41" s="9" customFormat="1" ht="15.75">
      <c r="Q931" s="11"/>
      <c r="R931" s="11"/>
      <c r="S931" s="11"/>
      <c r="U931" s="11"/>
      <c r="AD931" s="11"/>
      <c r="AE931" s="11"/>
      <c r="AF931" s="11"/>
      <c r="AO931" s="15"/>
    </row>
    <row r="932" spans="17:41" s="9" customFormat="1" ht="15.75">
      <c r="Q932" s="11"/>
      <c r="R932" s="11"/>
      <c r="S932" s="11"/>
      <c r="U932" s="11"/>
      <c r="AD932" s="11"/>
      <c r="AE932" s="11"/>
      <c r="AF932" s="11"/>
      <c r="AO932" s="15"/>
    </row>
    <row r="933" spans="17:41" s="9" customFormat="1" ht="15.75">
      <c r="Q933" s="11"/>
      <c r="R933" s="11"/>
      <c r="S933" s="11"/>
      <c r="U933" s="11"/>
      <c r="AD933" s="11"/>
      <c r="AE933" s="11"/>
      <c r="AF933" s="11"/>
      <c r="AO933" s="15"/>
    </row>
    <row r="934" spans="17:41" s="9" customFormat="1" ht="15.75">
      <c r="Q934" s="11"/>
      <c r="R934" s="11"/>
      <c r="S934" s="11"/>
      <c r="U934" s="11"/>
      <c r="AD934" s="11"/>
      <c r="AE934" s="11"/>
      <c r="AF934" s="11"/>
      <c r="AO934" s="15"/>
    </row>
    <row r="935" spans="17:41" s="9" customFormat="1" ht="15.75">
      <c r="Q935" s="11"/>
      <c r="R935" s="11"/>
      <c r="S935" s="11"/>
      <c r="U935" s="11"/>
      <c r="AD935" s="11"/>
      <c r="AE935" s="11"/>
      <c r="AF935" s="11"/>
      <c r="AO935" s="15"/>
    </row>
    <row r="936" spans="17:41" s="9" customFormat="1" ht="15.75">
      <c r="Q936" s="11"/>
      <c r="R936" s="11"/>
      <c r="S936" s="11"/>
      <c r="U936" s="11"/>
      <c r="AD936" s="11"/>
      <c r="AE936" s="11"/>
      <c r="AF936" s="11"/>
      <c r="AO936" s="15"/>
    </row>
    <row r="937" spans="17:41" s="9" customFormat="1" ht="15.75">
      <c r="Q937" s="11"/>
      <c r="R937" s="11"/>
      <c r="S937" s="11"/>
      <c r="U937" s="11"/>
      <c r="AD937" s="11"/>
      <c r="AE937" s="11"/>
      <c r="AF937" s="11"/>
      <c r="AO937" s="15"/>
    </row>
    <row r="938" spans="17:41" s="9" customFormat="1" ht="15.75">
      <c r="Q938" s="11"/>
      <c r="R938" s="11"/>
      <c r="S938" s="11"/>
      <c r="U938" s="11"/>
      <c r="AD938" s="11"/>
      <c r="AE938" s="11"/>
      <c r="AF938" s="11"/>
      <c r="AO938" s="15"/>
    </row>
    <row r="939" spans="17:41" s="9" customFormat="1" ht="15.75">
      <c r="Q939" s="11"/>
      <c r="R939" s="11"/>
      <c r="S939" s="11"/>
      <c r="U939" s="11"/>
      <c r="AD939" s="11"/>
      <c r="AE939" s="11"/>
      <c r="AF939" s="11"/>
      <c r="AO939" s="15"/>
    </row>
    <row r="940" spans="17:41" s="9" customFormat="1" ht="15.75">
      <c r="Q940" s="11"/>
      <c r="R940" s="11"/>
      <c r="S940" s="11"/>
      <c r="U940" s="11"/>
      <c r="AD940" s="11"/>
      <c r="AE940" s="11"/>
      <c r="AF940" s="11"/>
      <c r="AO940" s="15"/>
    </row>
    <row r="941" spans="17:41" s="9" customFormat="1" ht="15.75">
      <c r="Q941" s="11"/>
      <c r="R941" s="11"/>
      <c r="S941" s="11"/>
      <c r="U941" s="11"/>
      <c r="AD941" s="11"/>
      <c r="AE941" s="11"/>
      <c r="AF941" s="11"/>
      <c r="AO941" s="15"/>
    </row>
    <row r="942" spans="17:41" s="9" customFormat="1" ht="15.75">
      <c r="Q942" s="11"/>
      <c r="R942" s="11"/>
      <c r="S942" s="11"/>
      <c r="U942" s="11"/>
      <c r="AD942" s="11"/>
      <c r="AE942" s="11"/>
      <c r="AF942" s="11"/>
      <c r="AO942" s="15"/>
    </row>
    <row r="943" spans="17:41" s="9" customFormat="1" ht="15.75">
      <c r="Q943" s="11"/>
      <c r="R943" s="11"/>
      <c r="S943" s="11"/>
      <c r="U943" s="11"/>
      <c r="AD943" s="11"/>
      <c r="AE943" s="11"/>
      <c r="AF943" s="11"/>
      <c r="AO943" s="15"/>
    </row>
    <row r="944" spans="17:41" s="9" customFormat="1" ht="15.75">
      <c r="Q944" s="11"/>
      <c r="R944" s="11"/>
      <c r="S944" s="11"/>
      <c r="U944" s="11"/>
      <c r="AD944" s="11"/>
      <c r="AE944" s="11"/>
      <c r="AF944" s="11"/>
      <c r="AO944" s="15"/>
    </row>
    <row r="945" spans="17:41" s="9" customFormat="1" ht="15.75">
      <c r="Q945" s="11"/>
      <c r="R945" s="11"/>
      <c r="S945" s="11"/>
      <c r="U945" s="11"/>
      <c r="AD945" s="11"/>
      <c r="AE945" s="11"/>
      <c r="AF945" s="11"/>
      <c r="AO945" s="15"/>
    </row>
    <row r="946" spans="17:41" s="9" customFormat="1" ht="15.75">
      <c r="Q946" s="11"/>
      <c r="R946" s="11"/>
      <c r="S946" s="11"/>
      <c r="U946" s="11"/>
      <c r="AD946" s="11"/>
      <c r="AE946" s="11"/>
      <c r="AF946" s="11"/>
      <c r="AO946" s="15"/>
    </row>
    <row r="947" spans="17:41" s="9" customFormat="1" ht="15.75">
      <c r="Q947" s="11"/>
      <c r="R947" s="11"/>
      <c r="S947" s="11"/>
      <c r="U947" s="11"/>
      <c r="AD947" s="11"/>
      <c r="AE947" s="11"/>
      <c r="AF947" s="11"/>
      <c r="AO947" s="15"/>
    </row>
    <row r="948" spans="17:41" s="9" customFormat="1" ht="15.75">
      <c r="Q948" s="11"/>
      <c r="R948" s="11"/>
      <c r="S948" s="11"/>
      <c r="U948" s="11"/>
      <c r="AD948" s="11"/>
      <c r="AE948" s="11"/>
      <c r="AF948" s="11"/>
      <c r="AO948" s="15"/>
    </row>
    <row r="949" spans="17:41" s="9" customFormat="1" ht="15.75">
      <c r="Q949" s="11"/>
      <c r="R949" s="11"/>
      <c r="S949" s="11"/>
      <c r="U949" s="11"/>
      <c r="AD949" s="11"/>
      <c r="AE949" s="11"/>
      <c r="AF949" s="11"/>
      <c r="AO949" s="15"/>
    </row>
    <row r="950" spans="17:41" s="9" customFormat="1" ht="15.75">
      <c r="Q950" s="11"/>
      <c r="R950" s="11"/>
      <c r="S950" s="11"/>
      <c r="U950" s="11"/>
      <c r="AD950" s="11"/>
      <c r="AE950" s="11"/>
      <c r="AF950" s="11"/>
      <c r="AO950" s="15"/>
    </row>
    <row r="951" spans="17:41" s="9" customFormat="1" ht="15.75">
      <c r="Q951" s="11"/>
      <c r="R951" s="11"/>
      <c r="S951" s="11"/>
      <c r="U951" s="11"/>
      <c r="AD951" s="11"/>
      <c r="AE951" s="11"/>
      <c r="AF951" s="11"/>
      <c r="AO951" s="15"/>
    </row>
    <row r="952" spans="17:41" s="9" customFormat="1" ht="15.75">
      <c r="Q952" s="11"/>
      <c r="R952" s="11"/>
      <c r="S952" s="11"/>
      <c r="U952" s="11"/>
      <c r="AD952" s="11"/>
      <c r="AE952" s="11"/>
      <c r="AF952" s="11"/>
      <c r="AO952" s="15"/>
    </row>
    <row r="953" spans="17:41" s="9" customFormat="1" ht="15.75">
      <c r="Q953" s="11"/>
      <c r="R953" s="11"/>
      <c r="S953" s="11"/>
      <c r="U953" s="11"/>
      <c r="AD953" s="11"/>
      <c r="AE953" s="11"/>
      <c r="AF953" s="11"/>
      <c r="AO953" s="15"/>
    </row>
    <row r="954" spans="17:41" s="9" customFormat="1" ht="15.75">
      <c r="Q954" s="11"/>
      <c r="R954" s="11"/>
      <c r="S954" s="11"/>
      <c r="U954" s="11"/>
      <c r="AD954" s="11"/>
      <c r="AE954" s="11"/>
      <c r="AF954" s="11"/>
      <c r="AO954" s="15"/>
    </row>
    <row r="955" spans="17:41" s="9" customFormat="1" ht="15.75">
      <c r="Q955" s="11"/>
      <c r="R955" s="11"/>
      <c r="S955" s="11"/>
      <c r="U955" s="11"/>
      <c r="AD955" s="11"/>
      <c r="AE955" s="11"/>
      <c r="AF955" s="11"/>
      <c r="AO955" s="15"/>
    </row>
    <row r="956" spans="17:41" s="9" customFormat="1" ht="15.75">
      <c r="Q956" s="11"/>
      <c r="R956" s="11"/>
      <c r="S956" s="11"/>
      <c r="U956" s="11"/>
      <c r="AD956" s="11"/>
      <c r="AE956" s="11"/>
      <c r="AF956" s="11"/>
      <c r="AO956" s="15"/>
    </row>
    <row r="957" spans="17:41" s="9" customFormat="1" ht="15.75">
      <c r="Q957" s="11"/>
      <c r="R957" s="11"/>
      <c r="S957" s="11"/>
      <c r="U957" s="11"/>
      <c r="AD957" s="11"/>
      <c r="AE957" s="11"/>
      <c r="AF957" s="11"/>
      <c r="AO957" s="15"/>
    </row>
    <row r="958" spans="17:41" s="9" customFormat="1" ht="15.75">
      <c r="Q958" s="11"/>
      <c r="R958" s="11"/>
      <c r="S958" s="11"/>
      <c r="U958" s="11"/>
      <c r="AD958" s="11"/>
      <c r="AE958" s="11"/>
      <c r="AF958" s="11"/>
      <c r="AO958" s="15"/>
    </row>
    <row r="959" spans="17:41" s="9" customFormat="1" ht="15.75">
      <c r="Q959" s="11"/>
      <c r="R959" s="11"/>
      <c r="S959" s="11"/>
      <c r="U959" s="11"/>
      <c r="AD959" s="11"/>
      <c r="AE959" s="11"/>
      <c r="AF959" s="11"/>
      <c r="AO959" s="15"/>
    </row>
    <row r="960" spans="17:41" s="9" customFormat="1" ht="15.75">
      <c r="Q960" s="11"/>
      <c r="R960" s="11"/>
      <c r="S960" s="11"/>
      <c r="U960" s="11"/>
      <c r="AD960" s="11"/>
      <c r="AE960" s="11"/>
      <c r="AF960" s="11"/>
      <c r="AO960" s="15"/>
    </row>
    <row r="961" spans="17:41" s="9" customFormat="1" ht="15.75">
      <c r="Q961" s="11"/>
      <c r="R961" s="11"/>
      <c r="S961" s="11"/>
      <c r="U961" s="11"/>
      <c r="AD961" s="11"/>
      <c r="AE961" s="11"/>
      <c r="AF961" s="11"/>
      <c r="AO961" s="15"/>
    </row>
    <row r="962" spans="17:41" s="9" customFormat="1" ht="15.75">
      <c r="Q962" s="11"/>
      <c r="R962" s="11"/>
      <c r="S962" s="11"/>
      <c r="U962" s="11"/>
      <c r="AD962" s="11"/>
      <c r="AE962" s="11"/>
      <c r="AF962" s="11"/>
      <c r="AO962" s="15"/>
    </row>
    <row r="963" spans="17:41" s="9" customFormat="1" ht="15.75">
      <c r="Q963" s="11"/>
      <c r="R963" s="11"/>
      <c r="S963" s="11"/>
      <c r="U963" s="11"/>
      <c r="AD963" s="11"/>
      <c r="AE963" s="11"/>
      <c r="AF963" s="11"/>
      <c r="AO963" s="15"/>
    </row>
    <row r="964" spans="17:41" s="9" customFormat="1" ht="15.75">
      <c r="Q964" s="11"/>
      <c r="R964" s="11"/>
      <c r="S964" s="11"/>
      <c r="U964" s="11"/>
      <c r="AD964" s="11"/>
      <c r="AE964" s="11"/>
      <c r="AF964" s="11"/>
      <c r="AO964" s="15"/>
    </row>
    <row r="965" spans="17:41" s="9" customFormat="1" ht="15.75">
      <c r="Q965" s="11"/>
      <c r="R965" s="11"/>
      <c r="S965" s="11"/>
      <c r="U965" s="11"/>
      <c r="AD965" s="11"/>
      <c r="AE965" s="11"/>
      <c r="AF965" s="11"/>
      <c r="AO965" s="15"/>
    </row>
    <row r="966" spans="17:41" s="9" customFormat="1" ht="15.75">
      <c r="Q966" s="11"/>
      <c r="R966" s="11"/>
      <c r="S966" s="11"/>
      <c r="U966" s="11"/>
      <c r="AD966" s="11"/>
      <c r="AE966" s="11"/>
      <c r="AF966" s="11"/>
      <c r="AO966" s="15"/>
    </row>
    <row r="967" spans="17:41" s="9" customFormat="1" ht="15.75">
      <c r="Q967" s="11"/>
      <c r="R967" s="11"/>
      <c r="S967" s="11"/>
      <c r="U967" s="11"/>
      <c r="AD967" s="11"/>
      <c r="AE967" s="11"/>
      <c r="AF967" s="11"/>
      <c r="AO967" s="15"/>
    </row>
    <row r="968" spans="17:41" s="9" customFormat="1" ht="15.75">
      <c r="Q968" s="11"/>
      <c r="R968" s="11"/>
      <c r="S968" s="11"/>
      <c r="U968" s="11"/>
      <c r="AD968" s="11"/>
      <c r="AE968" s="11"/>
      <c r="AF968" s="11"/>
      <c r="AO968" s="15"/>
    </row>
    <row r="969" spans="17:41" s="9" customFormat="1" ht="15.75">
      <c r="Q969" s="11"/>
      <c r="R969" s="11"/>
      <c r="S969" s="11"/>
      <c r="U969" s="11"/>
      <c r="AD969" s="11"/>
      <c r="AE969" s="11"/>
      <c r="AF969" s="11"/>
      <c r="AO969" s="15"/>
    </row>
    <row r="970" spans="17:41" s="9" customFormat="1" ht="15.75">
      <c r="Q970" s="11"/>
      <c r="R970" s="11"/>
      <c r="S970" s="11"/>
      <c r="U970" s="11"/>
      <c r="AD970" s="11"/>
      <c r="AE970" s="11"/>
      <c r="AF970" s="11"/>
      <c r="AO970" s="15"/>
    </row>
    <row r="971" spans="17:41" s="9" customFormat="1" ht="15.75">
      <c r="Q971" s="11"/>
      <c r="R971" s="11"/>
      <c r="S971" s="11"/>
      <c r="U971" s="11"/>
      <c r="AD971" s="11"/>
      <c r="AE971" s="11"/>
      <c r="AF971" s="11"/>
      <c r="AO971" s="15"/>
    </row>
    <row r="972" spans="17:41" s="9" customFormat="1" ht="15.75">
      <c r="Q972" s="11"/>
      <c r="R972" s="11"/>
      <c r="S972" s="11"/>
      <c r="U972" s="11"/>
      <c r="AD972" s="11"/>
      <c r="AE972" s="11"/>
      <c r="AF972" s="11"/>
      <c r="AO972" s="15"/>
    </row>
    <row r="973" spans="17:41" s="9" customFormat="1" ht="15.75">
      <c r="Q973" s="11"/>
      <c r="R973" s="11"/>
      <c r="S973" s="11"/>
      <c r="U973" s="11"/>
      <c r="AD973" s="11"/>
      <c r="AE973" s="11"/>
      <c r="AF973" s="11"/>
      <c r="AO973" s="15"/>
    </row>
    <row r="974" spans="17:41" s="9" customFormat="1" ht="15.75">
      <c r="Q974" s="11"/>
      <c r="R974" s="11"/>
      <c r="S974" s="11"/>
      <c r="U974" s="11"/>
      <c r="AD974" s="11"/>
      <c r="AE974" s="11"/>
      <c r="AF974" s="11"/>
      <c r="AO974" s="15"/>
    </row>
    <row r="975" spans="17:41" s="9" customFormat="1" ht="15.75">
      <c r="Q975" s="11"/>
      <c r="R975" s="11"/>
      <c r="S975" s="11"/>
      <c r="U975" s="11"/>
      <c r="AD975" s="11"/>
      <c r="AE975" s="11"/>
      <c r="AF975" s="11"/>
      <c r="AO975" s="15"/>
    </row>
    <row r="976" spans="17:41" s="9" customFormat="1" ht="15.75">
      <c r="Q976" s="11"/>
      <c r="R976" s="11"/>
      <c r="S976" s="11"/>
      <c r="U976" s="11"/>
      <c r="AD976" s="11"/>
      <c r="AE976" s="11"/>
      <c r="AF976" s="11"/>
      <c r="AO976" s="15"/>
    </row>
    <row r="977" spans="17:41" s="9" customFormat="1" ht="15.75">
      <c r="Q977" s="11"/>
      <c r="R977" s="11"/>
      <c r="S977" s="11"/>
      <c r="U977" s="11"/>
      <c r="AD977" s="11"/>
      <c r="AE977" s="11"/>
      <c r="AF977" s="11"/>
      <c r="AO977" s="15"/>
    </row>
    <row r="978" spans="17:41" s="9" customFormat="1" ht="15.75">
      <c r="Q978" s="11"/>
      <c r="R978" s="11"/>
      <c r="S978" s="11"/>
      <c r="U978" s="11"/>
      <c r="AD978" s="11"/>
      <c r="AE978" s="11"/>
      <c r="AF978" s="11"/>
      <c r="AO978" s="15"/>
    </row>
    <row r="979" spans="17:41" s="9" customFormat="1" ht="15.75">
      <c r="Q979" s="11"/>
      <c r="R979" s="11"/>
      <c r="S979" s="11"/>
      <c r="U979" s="11"/>
      <c r="AD979" s="11"/>
      <c r="AE979" s="11"/>
      <c r="AF979" s="11"/>
      <c r="AO979" s="15"/>
    </row>
    <row r="980" spans="17:41" s="9" customFormat="1" ht="15.75">
      <c r="Q980" s="11"/>
      <c r="R980" s="11"/>
      <c r="S980" s="11"/>
      <c r="U980" s="11"/>
      <c r="AD980" s="11"/>
      <c r="AE980" s="11"/>
      <c r="AF980" s="11"/>
      <c r="AO980" s="15"/>
    </row>
    <row r="981" spans="17:41" s="9" customFormat="1" ht="15.75">
      <c r="Q981" s="11"/>
      <c r="R981" s="11"/>
      <c r="S981" s="11"/>
      <c r="U981" s="11"/>
      <c r="AD981" s="11"/>
      <c r="AE981" s="11"/>
      <c r="AF981" s="11"/>
      <c r="AO981" s="15"/>
    </row>
    <row r="982" spans="17:41" s="9" customFormat="1" ht="15.75">
      <c r="Q982" s="11"/>
      <c r="R982" s="11"/>
      <c r="S982" s="11"/>
      <c r="U982" s="11"/>
      <c r="AD982" s="11"/>
      <c r="AE982" s="11"/>
      <c r="AF982" s="11"/>
      <c r="AO982" s="15"/>
    </row>
    <row r="983" spans="17:41" s="9" customFormat="1" ht="15.75">
      <c r="Q983" s="11"/>
      <c r="R983" s="11"/>
      <c r="S983" s="11"/>
      <c r="U983" s="11"/>
      <c r="AD983" s="11"/>
      <c r="AE983" s="11"/>
      <c r="AF983" s="11"/>
      <c r="AO983" s="15"/>
    </row>
    <row r="984" spans="17:41" s="9" customFormat="1" ht="15.75">
      <c r="Q984" s="11"/>
      <c r="R984" s="11"/>
      <c r="S984" s="11"/>
      <c r="U984" s="11"/>
      <c r="AD984" s="11"/>
      <c r="AE984" s="11"/>
      <c r="AF984" s="11"/>
      <c r="AO984" s="15"/>
    </row>
    <row r="985" spans="17:41" s="9" customFormat="1" ht="15.75">
      <c r="Q985" s="11"/>
      <c r="R985" s="11"/>
      <c r="S985" s="11"/>
      <c r="U985" s="11"/>
      <c r="AD985" s="11"/>
      <c r="AE985" s="11"/>
      <c r="AF985" s="11"/>
      <c r="AO985" s="15"/>
    </row>
    <row r="986" spans="17:41" s="9" customFormat="1" ht="15.75">
      <c r="Q986" s="11"/>
      <c r="R986" s="11"/>
      <c r="S986" s="11"/>
      <c r="U986" s="11"/>
      <c r="AD986" s="11"/>
      <c r="AE986" s="11"/>
      <c r="AF986" s="11"/>
      <c r="AO986" s="15"/>
    </row>
    <row r="987" spans="17:41" s="9" customFormat="1" ht="15.75">
      <c r="Q987" s="11"/>
      <c r="R987" s="11"/>
      <c r="S987" s="11"/>
      <c r="U987" s="11"/>
      <c r="AD987" s="11"/>
      <c r="AE987" s="11"/>
      <c r="AF987" s="11"/>
      <c r="AO987" s="15"/>
    </row>
    <row r="988" spans="17:41" s="9" customFormat="1" ht="15.75">
      <c r="Q988" s="11"/>
      <c r="R988" s="11"/>
      <c r="S988" s="11"/>
      <c r="U988" s="11"/>
      <c r="AD988" s="11"/>
      <c r="AE988" s="11"/>
      <c r="AF988" s="11"/>
      <c r="AO988" s="15"/>
    </row>
    <row r="989" spans="17:41" s="9" customFormat="1" ht="15.75">
      <c r="Q989" s="11"/>
      <c r="R989" s="11"/>
      <c r="S989" s="11"/>
      <c r="U989" s="11"/>
      <c r="AD989" s="11"/>
      <c r="AE989" s="11"/>
      <c r="AF989" s="11"/>
      <c r="AO989" s="15"/>
    </row>
    <row r="990" spans="17:41" s="9" customFormat="1" ht="15.75">
      <c r="Q990" s="11"/>
      <c r="R990" s="11"/>
      <c r="S990" s="11"/>
      <c r="U990" s="11"/>
      <c r="AD990" s="11"/>
      <c r="AE990" s="11"/>
      <c r="AF990" s="11"/>
      <c r="AO990" s="15"/>
    </row>
    <row r="991" spans="17:41" s="9" customFormat="1" ht="15.75">
      <c r="Q991" s="11"/>
      <c r="R991" s="11"/>
      <c r="S991" s="11"/>
      <c r="U991" s="11"/>
      <c r="AD991" s="11"/>
      <c r="AE991" s="11"/>
      <c r="AF991" s="11"/>
      <c r="AO991" s="15"/>
    </row>
    <row r="992" spans="17:41" s="9" customFormat="1" ht="15.75">
      <c r="Q992" s="11"/>
      <c r="R992" s="11"/>
      <c r="S992" s="11"/>
      <c r="U992" s="11"/>
      <c r="AD992" s="11"/>
      <c r="AE992" s="11"/>
      <c r="AF992" s="11"/>
      <c r="AO992" s="15"/>
    </row>
    <row r="993" spans="17:41" s="9" customFormat="1" ht="15.75">
      <c r="Q993" s="11"/>
      <c r="R993" s="11"/>
      <c r="S993" s="11"/>
      <c r="U993" s="11"/>
      <c r="AD993" s="11"/>
      <c r="AE993" s="11"/>
      <c r="AF993" s="11"/>
      <c r="AO993" s="15"/>
    </row>
    <row r="994" spans="17:41" s="9" customFormat="1" ht="15.75">
      <c r="Q994" s="11"/>
      <c r="R994" s="11"/>
      <c r="S994" s="11"/>
      <c r="U994" s="11"/>
      <c r="AD994" s="11"/>
      <c r="AE994" s="11"/>
      <c r="AF994" s="11"/>
      <c r="AO994" s="15"/>
    </row>
    <row r="995" spans="17:41" s="9" customFormat="1" ht="15.75">
      <c r="Q995" s="11"/>
      <c r="R995" s="11"/>
      <c r="S995" s="11"/>
      <c r="U995" s="11"/>
      <c r="AD995" s="11"/>
      <c r="AE995" s="11"/>
      <c r="AF995" s="11"/>
      <c r="AO995" s="15"/>
    </row>
    <row r="996" spans="17:41" s="9" customFormat="1" ht="15.75">
      <c r="Q996" s="11"/>
      <c r="R996" s="11"/>
      <c r="S996" s="11"/>
      <c r="U996" s="11"/>
      <c r="AD996" s="11"/>
      <c r="AE996" s="11"/>
      <c r="AF996" s="11"/>
      <c r="AO996" s="15"/>
    </row>
    <row r="997" spans="17:41" s="9" customFormat="1" ht="15.75">
      <c r="Q997" s="11"/>
      <c r="R997" s="11"/>
      <c r="S997" s="11"/>
      <c r="U997" s="11"/>
      <c r="AD997" s="11"/>
      <c r="AE997" s="11"/>
      <c r="AF997" s="11"/>
      <c r="AO997" s="15"/>
    </row>
    <row r="998" spans="17:41" s="9" customFormat="1" ht="15.75">
      <c r="Q998" s="11"/>
      <c r="R998" s="11"/>
      <c r="S998" s="11"/>
      <c r="U998" s="11"/>
      <c r="AD998" s="11"/>
      <c r="AE998" s="11"/>
      <c r="AF998" s="11"/>
      <c r="AO998" s="15"/>
    </row>
    <row r="999" spans="17:41" s="9" customFormat="1" ht="15.75">
      <c r="Q999" s="11"/>
      <c r="R999" s="11"/>
      <c r="S999" s="11"/>
      <c r="U999" s="11"/>
      <c r="AD999" s="11"/>
      <c r="AE999" s="11"/>
      <c r="AF999" s="11"/>
      <c r="AO999" s="15"/>
    </row>
    <row r="1000" spans="17:41" s="9" customFormat="1" ht="15.75">
      <c r="Q1000" s="11"/>
      <c r="R1000" s="11"/>
      <c r="S1000" s="11"/>
      <c r="U1000" s="11"/>
      <c r="AD1000" s="11"/>
      <c r="AE1000" s="11"/>
      <c r="AF1000" s="11"/>
      <c r="AO1000" s="15"/>
    </row>
    <row r="1001" spans="17:41" s="9" customFormat="1" ht="15.75">
      <c r="Q1001" s="11"/>
      <c r="R1001" s="11"/>
      <c r="S1001" s="11"/>
      <c r="U1001" s="11"/>
      <c r="AD1001" s="11"/>
      <c r="AE1001" s="11"/>
      <c r="AF1001" s="11"/>
      <c r="AO1001" s="15"/>
    </row>
    <row r="1002" spans="17:41" s="9" customFormat="1" ht="15.75">
      <c r="Q1002" s="11"/>
      <c r="R1002" s="11"/>
      <c r="S1002" s="11"/>
      <c r="U1002" s="11"/>
      <c r="AD1002" s="11"/>
      <c r="AE1002" s="11"/>
      <c r="AF1002" s="11"/>
      <c r="AO1002" s="15"/>
    </row>
    <row r="1003" spans="17:41" s="9" customFormat="1" ht="15.75">
      <c r="Q1003" s="11"/>
      <c r="R1003" s="11"/>
      <c r="S1003" s="11"/>
      <c r="U1003" s="11"/>
      <c r="AD1003" s="11"/>
      <c r="AE1003" s="11"/>
      <c r="AF1003" s="11"/>
      <c r="AO1003" s="15"/>
    </row>
    <row r="1004" spans="17:41" s="9" customFormat="1" ht="15.75">
      <c r="Q1004" s="11"/>
      <c r="R1004" s="11"/>
      <c r="S1004" s="11"/>
      <c r="U1004" s="11"/>
      <c r="AD1004" s="11"/>
      <c r="AE1004" s="11"/>
      <c r="AF1004" s="11"/>
      <c r="AO1004" s="15"/>
    </row>
    <row r="1005" spans="17:41" s="9" customFormat="1" ht="15.75">
      <c r="Q1005" s="11"/>
      <c r="R1005" s="11"/>
      <c r="S1005" s="11"/>
      <c r="U1005" s="11"/>
      <c r="AD1005" s="11"/>
      <c r="AE1005" s="11"/>
      <c r="AF1005" s="11"/>
      <c r="AO1005" s="15"/>
    </row>
    <row r="1006" spans="17:41" s="9" customFormat="1" ht="15.75">
      <c r="Q1006" s="11"/>
      <c r="R1006" s="11"/>
      <c r="S1006" s="11"/>
      <c r="U1006" s="11"/>
      <c r="AD1006" s="11"/>
      <c r="AE1006" s="11"/>
      <c r="AF1006" s="11"/>
      <c r="AO1006" s="15"/>
    </row>
    <row r="1007" spans="17:41" s="9" customFormat="1" ht="15.75">
      <c r="Q1007" s="11"/>
      <c r="R1007" s="11"/>
      <c r="S1007" s="11"/>
      <c r="U1007" s="11"/>
      <c r="AD1007" s="11"/>
      <c r="AE1007" s="11"/>
      <c r="AF1007" s="11"/>
      <c r="AO1007" s="15"/>
    </row>
    <row r="1008" spans="17:41" s="9" customFormat="1" ht="15.75">
      <c r="Q1008" s="11"/>
      <c r="R1008" s="11"/>
      <c r="S1008" s="11"/>
      <c r="U1008" s="11"/>
      <c r="AD1008" s="11"/>
      <c r="AE1008" s="11"/>
      <c r="AF1008" s="11"/>
      <c r="AO1008" s="15"/>
    </row>
    <row r="1009" spans="17:41" s="9" customFormat="1" ht="15.75">
      <c r="Q1009" s="11"/>
      <c r="R1009" s="11"/>
      <c r="S1009" s="11"/>
      <c r="U1009" s="11"/>
      <c r="AD1009" s="11"/>
      <c r="AE1009" s="11"/>
      <c r="AF1009" s="11"/>
      <c r="AO1009" s="15"/>
    </row>
    <row r="1010" spans="17:41" s="9" customFormat="1" ht="15.75">
      <c r="Q1010" s="11"/>
      <c r="R1010" s="11"/>
      <c r="S1010" s="11"/>
      <c r="U1010" s="11"/>
      <c r="AD1010" s="11"/>
      <c r="AE1010" s="11"/>
      <c r="AF1010" s="11"/>
      <c r="AO1010" s="15"/>
    </row>
    <row r="1011" spans="17:41" s="9" customFormat="1" ht="15.75">
      <c r="Q1011" s="11"/>
      <c r="R1011" s="11"/>
      <c r="S1011" s="11"/>
      <c r="U1011" s="11"/>
      <c r="AD1011" s="11"/>
      <c r="AE1011" s="11"/>
      <c r="AF1011" s="11"/>
      <c r="AO1011" s="15"/>
    </row>
    <row r="1012" spans="17:41" s="9" customFormat="1" ht="15.75">
      <c r="Q1012" s="11"/>
      <c r="R1012" s="11"/>
      <c r="S1012" s="11"/>
      <c r="U1012" s="11"/>
      <c r="AD1012" s="11"/>
      <c r="AE1012" s="11"/>
      <c r="AF1012" s="11"/>
      <c r="AO1012" s="15"/>
    </row>
    <row r="1013" spans="17:41" s="9" customFormat="1" ht="15.75">
      <c r="Q1013" s="11"/>
      <c r="R1013" s="11"/>
      <c r="S1013" s="11"/>
      <c r="U1013" s="11"/>
      <c r="AD1013" s="11"/>
      <c r="AE1013" s="11"/>
      <c r="AF1013" s="11"/>
      <c r="AO1013" s="15"/>
    </row>
    <row r="1014" spans="17:41" s="9" customFormat="1" ht="15.75">
      <c r="Q1014" s="11"/>
      <c r="R1014" s="11"/>
      <c r="S1014" s="11"/>
      <c r="U1014" s="11"/>
      <c r="AD1014" s="11"/>
      <c r="AE1014" s="11"/>
      <c r="AF1014" s="11"/>
      <c r="AO1014" s="15"/>
    </row>
    <row r="1015" spans="17:41" s="9" customFormat="1" ht="15.75">
      <c r="Q1015" s="11"/>
      <c r="R1015" s="11"/>
      <c r="S1015" s="11"/>
      <c r="U1015" s="11"/>
      <c r="AD1015" s="11"/>
      <c r="AE1015" s="11"/>
      <c r="AF1015" s="11"/>
      <c r="AO1015" s="15"/>
    </row>
    <row r="1016" spans="17:41" s="9" customFormat="1" ht="15.75">
      <c r="Q1016" s="11"/>
      <c r="R1016" s="11"/>
      <c r="S1016" s="11"/>
      <c r="U1016" s="11"/>
      <c r="AD1016" s="11"/>
      <c r="AE1016" s="11"/>
      <c r="AF1016" s="11"/>
      <c r="AO1016" s="15"/>
    </row>
    <row r="1017" spans="17:41" s="9" customFormat="1" ht="15.75">
      <c r="Q1017" s="11"/>
      <c r="R1017" s="11"/>
      <c r="S1017" s="11"/>
      <c r="U1017" s="11"/>
      <c r="AD1017" s="11"/>
      <c r="AE1017" s="11"/>
      <c r="AF1017" s="11"/>
      <c r="AO1017" s="15"/>
    </row>
    <row r="1018" spans="17:41" s="9" customFormat="1" ht="15.75">
      <c r="Q1018" s="11"/>
      <c r="R1018" s="11"/>
      <c r="S1018" s="11"/>
      <c r="U1018" s="11"/>
      <c r="AD1018" s="11"/>
      <c r="AE1018" s="11"/>
      <c r="AF1018" s="11"/>
      <c r="AO1018" s="15"/>
    </row>
    <row r="1019" spans="17:41" s="9" customFormat="1" ht="15.75">
      <c r="Q1019" s="11"/>
      <c r="R1019" s="11"/>
      <c r="S1019" s="11"/>
      <c r="U1019" s="11"/>
      <c r="AD1019" s="11"/>
      <c r="AE1019" s="11"/>
      <c r="AF1019" s="11"/>
      <c r="AO1019" s="15"/>
    </row>
    <row r="1020" spans="17:41" s="9" customFormat="1" ht="15.75">
      <c r="Q1020" s="11"/>
      <c r="R1020" s="11"/>
      <c r="S1020" s="11"/>
      <c r="U1020" s="11"/>
      <c r="AD1020" s="11"/>
      <c r="AE1020" s="11"/>
      <c r="AF1020" s="11"/>
      <c r="AO1020" s="15"/>
    </row>
    <row r="1021" spans="17:41" s="9" customFormat="1" ht="15.75">
      <c r="Q1021" s="11"/>
      <c r="R1021" s="11"/>
      <c r="S1021" s="11"/>
      <c r="U1021" s="11"/>
      <c r="AD1021" s="11"/>
      <c r="AE1021" s="11"/>
      <c r="AF1021" s="11"/>
      <c r="AO1021" s="15"/>
    </row>
    <row r="1022" spans="17:41" s="9" customFormat="1" ht="15.75">
      <c r="Q1022" s="11"/>
      <c r="R1022" s="11"/>
      <c r="S1022" s="11"/>
      <c r="U1022" s="11"/>
      <c r="AD1022" s="11"/>
      <c r="AE1022" s="11"/>
      <c r="AF1022" s="11"/>
      <c r="AO1022" s="15"/>
    </row>
    <row r="1023" spans="17:41" s="9" customFormat="1" ht="15.75">
      <c r="Q1023" s="11"/>
      <c r="R1023" s="11"/>
      <c r="S1023" s="11"/>
      <c r="U1023" s="11"/>
      <c r="AD1023" s="11"/>
      <c r="AE1023" s="11"/>
      <c r="AF1023" s="11"/>
      <c r="AO1023" s="15"/>
    </row>
    <row r="1024" spans="17:41" s="9" customFormat="1" ht="15.75">
      <c r="Q1024" s="11"/>
      <c r="R1024" s="11"/>
      <c r="S1024" s="11"/>
      <c r="U1024" s="11"/>
      <c r="AD1024" s="11"/>
      <c r="AE1024" s="11"/>
      <c r="AF1024" s="11"/>
      <c r="AO1024" s="15"/>
    </row>
    <row r="1025" spans="17:41" s="9" customFormat="1" ht="15.75">
      <c r="Q1025" s="11"/>
      <c r="R1025" s="11"/>
      <c r="S1025" s="11"/>
      <c r="U1025" s="11"/>
      <c r="AD1025" s="11"/>
      <c r="AE1025" s="11"/>
      <c r="AF1025" s="11"/>
      <c r="AO1025" s="15"/>
    </row>
    <row r="1026" spans="17:41" s="9" customFormat="1" ht="15.75">
      <c r="Q1026" s="11"/>
      <c r="R1026" s="11"/>
      <c r="S1026" s="11"/>
      <c r="U1026" s="11"/>
      <c r="AD1026" s="11"/>
      <c r="AE1026" s="11"/>
      <c r="AF1026" s="11"/>
      <c r="AO1026" s="15"/>
    </row>
    <row r="1027" spans="17:41" s="9" customFormat="1" ht="15.75">
      <c r="Q1027" s="11"/>
      <c r="R1027" s="11"/>
      <c r="S1027" s="11"/>
      <c r="U1027" s="11"/>
      <c r="AD1027" s="11"/>
      <c r="AE1027" s="11"/>
      <c r="AF1027" s="11"/>
      <c r="AO1027" s="15"/>
    </row>
    <row r="1028" spans="17:41" s="9" customFormat="1" ht="15.75">
      <c r="Q1028" s="11"/>
      <c r="R1028" s="11"/>
      <c r="S1028" s="11"/>
      <c r="U1028" s="11"/>
      <c r="AD1028" s="11"/>
      <c r="AE1028" s="11"/>
      <c r="AF1028" s="11"/>
      <c r="AO1028" s="15"/>
    </row>
    <row r="1029" spans="17:41" s="9" customFormat="1" ht="15.75">
      <c r="Q1029" s="11"/>
      <c r="R1029" s="11"/>
      <c r="S1029" s="11"/>
      <c r="U1029" s="11"/>
      <c r="AD1029" s="11"/>
      <c r="AE1029" s="11"/>
      <c r="AF1029" s="11"/>
      <c r="AO1029" s="15"/>
    </row>
    <row r="1030" spans="17:41" s="9" customFormat="1" ht="15.75">
      <c r="Q1030" s="11"/>
      <c r="R1030" s="11"/>
      <c r="S1030" s="11"/>
      <c r="U1030" s="11"/>
      <c r="AD1030" s="11"/>
      <c r="AE1030" s="11"/>
      <c r="AF1030" s="11"/>
      <c r="AO1030" s="15"/>
    </row>
    <row r="1031" spans="17:41" s="9" customFormat="1" ht="15.75">
      <c r="Q1031" s="11"/>
      <c r="R1031" s="11"/>
      <c r="S1031" s="11"/>
      <c r="U1031" s="11"/>
      <c r="AD1031" s="11"/>
      <c r="AE1031" s="11"/>
      <c r="AF1031" s="11"/>
      <c r="AO1031" s="15"/>
    </row>
    <row r="1032" spans="17:41" s="9" customFormat="1" ht="15.75">
      <c r="Q1032" s="11"/>
      <c r="R1032" s="11"/>
      <c r="S1032" s="11"/>
      <c r="U1032" s="11"/>
      <c r="AD1032" s="11"/>
      <c r="AE1032" s="11"/>
      <c r="AF1032" s="11"/>
      <c r="AO1032" s="15"/>
    </row>
    <row r="1033" spans="17:41" s="9" customFormat="1" ht="15.75">
      <c r="Q1033" s="11"/>
      <c r="R1033" s="11"/>
      <c r="S1033" s="11"/>
      <c r="U1033" s="11"/>
      <c r="AD1033" s="11"/>
      <c r="AE1033" s="11"/>
      <c r="AF1033" s="11"/>
      <c r="AO1033" s="15"/>
    </row>
    <row r="1034" spans="17:41" s="9" customFormat="1" ht="15.75">
      <c r="Q1034" s="11"/>
      <c r="R1034" s="11"/>
      <c r="S1034" s="11"/>
      <c r="U1034" s="11"/>
      <c r="AD1034" s="11"/>
      <c r="AE1034" s="11"/>
      <c r="AF1034" s="11"/>
      <c r="AO1034" s="15"/>
    </row>
    <row r="1035" spans="17:41" s="9" customFormat="1" ht="15.75">
      <c r="Q1035" s="11"/>
      <c r="R1035" s="11"/>
      <c r="S1035" s="11"/>
      <c r="U1035" s="11"/>
      <c r="AD1035" s="11"/>
      <c r="AE1035" s="11"/>
      <c r="AF1035" s="11"/>
      <c r="AO1035" s="15"/>
    </row>
    <row r="1036" spans="17:41" s="9" customFormat="1" ht="15.75">
      <c r="Q1036" s="11"/>
      <c r="R1036" s="11"/>
      <c r="S1036" s="11"/>
      <c r="U1036" s="11"/>
      <c r="AD1036" s="11"/>
      <c r="AE1036" s="11"/>
      <c r="AF1036" s="11"/>
      <c r="AO1036" s="15"/>
    </row>
    <row r="1037" spans="17:41" s="9" customFormat="1" ht="15.75">
      <c r="Q1037" s="11"/>
      <c r="R1037" s="11"/>
      <c r="S1037" s="11"/>
      <c r="U1037" s="11"/>
      <c r="AD1037" s="11"/>
      <c r="AE1037" s="11"/>
      <c r="AF1037" s="11"/>
      <c r="AO1037" s="15"/>
    </row>
    <row r="1038" spans="17:41" s="9" customFormat="1" ht="15.75">
      <c r="Q1038" s="11"/>
      <c r="R1038" s="11"/>
      <c r="S1038" s="11"/>
      <c r="U1038" s="11"/>
      <c r="AD1038" s="11"/>
      <c r="AE1038" s="11"/>
      <c r="AF1038" s="11"/>
      <c r="AO1038" s="15"/>
    </row>
    <row r="1039" spans="17:41" s="9" customFormat="1" ht="15.75">
      <c r="Q1039" s="11"/>
      <c r="R1039" s="11"/>
      <c r="S1039" s="11"/>
      <c r="U1039" s="11"/>
      <c r="AD1039" s="11"/>
      <c r="AE1039" s="11"/>
      <c r="AF1039" s="11"/>
      <c r="AO1039" s="15"/>
    </row>
    <row r="1040" spans="17:41" s="9" customFormat="1" ht="15.75">
      <c r="Q1040" s="11"/>
      <c r="R1040" s="11"/>
      <c r="S1040" s="11"/>
      <c r="U1040" s="11"/>
      <c r="AD1040" s="11"/>
      <c r="AE1040" s="11"/>
      <c r="AF1040" s="11"/>
      <c r="AO1040" s="15"/>
    </row>
    <row r="1041" spans="17:41" s="9" customFormat="1" ht="15.75">
      <c r="Q1041" s="11"/>
      <c r="R1041" s="11"/>
      <c r="S1041" s="11"/>
      <c r="U1041" s="11"/>
      <c r="AD1041" s="11"/>
      <c r="AE1041" s="11"/>
      <c r="AF1041" s="11"/>
      <c r="AO1041" s="15"/>
    </row>
    <row r="1042" spans="17:41" s="9" customFormat="1" ht="15.75">
      <c r="Q1042" s="11"/>
      <c r="R1042" s="11"/>
      <c r="S1042" s="11"/>
      <c r="U1042" s="11"/>
      <c r="AD1042" s="11"/>
      <c r="AE1042" s="11"/>
      <c r="AF1042" s="11"/>
      <c r="AO1042" s="15"/>
    </row>
    <row r="1043" spans="17:41" s="9" customFormat="1" ht="15.75">
      <c r="Q1043" s="11"/>
      <c r="R1043" s="11"/>
      <c r="S1043" s="11"/>
      <c r="U1043" s="11"/>
      <c r="AD1043" s="11"/>
      <c r="AE1043" s="11"/>
      <c r="AF1043" s="11"/>
      <c r="AO1043" s="15"/>
    </row>
    <row r="1044" spans="17:41" s="9" customFormat="1" ht="15.75">
      <c r="Q1044" s="11"/>
      <c r="R1044" s="11"/>
      <c r="S1044" s="11"/>
      <c r="U1044" s="11"/>
      <c r="AD1044" s="11"/>
      <c r="AE1044" s="11"/>
      <c r="AF1044" s="11"/>
      <c r="AO1044" s="15"/>
    </row>
    <row r="1045" spans="17:41" s="9" customFormat="1" ht="15.75">
      <c r="Q1045" s="11"/>
      <c r="R1045" s="11"/>
      <c r="S1045" s="11"/>
      <c r="U1045" s="11"/>
      <c r="AD1045" s="11"/>
      <c r="AE1045" s="11"/>
      <c r="AF1045" s="11"/>
      <c r="AO1045" s="15"/>
    </row>
    <row r="1046" spans="17:41" s="9" customFormat="1" ht="15.75">
      <c r="Q1046" s="11"/>
      <c r="R1046" s="11"/>
      <c r="S1046" s="11"/>
      <c r="U1046" s="11"/>
      <c r="AD1046" s="11"/>
      <c r="AE1046" s="11"/>
      <c r="AF1046" s="11"/>
      <c r="AO1046" s="15"/>
    </row>
    <row r="1047" spans="17:41" s="9" customFormat="1" ht="15.75">
      <c r="Q1047" s="11"/>
      <c r="R1047" s="11"/>
      <c r="S1047" s="11"/>
      <c r="U1047" s="11"/>
      <c r="AD1047" s="11"/>
      <c r="AE1047" s="11"/>
      <c r="AF1047" s="11"/>
      <c r="AO1047" s="15"/>
    </row>
    <row r="1048" spans="17:41" s="9" customFormat="1" ht="15.75">
      <c r="Q1048" s="11"/>
      <c r="R1048" s="11"/>
      <c r="S1048" s="11"/>
      <c r="U1048" s="11"/>
      <c r="AD1048" s="11"/>
      <c r="AE1048" s="11"/>
      <c r="AF1048" s="11"/>
      <c r="AO1048" s="15"/>
    </row>
    <row r="1049" spans="17:41" s="9" customFormat="1" ht="15.75">
      <c r="Q1049" s="11"/>
      <c r="R1049" s="11"/>
      <c r="S1049" s="11"/>
      <c r="U1049" s="11"/>
      <c r="AD1049" s="11"/>
      <c r="AE1049" s="11"/>
      <c r="AF1049" s="11"/>
      <c r="AO1049" s="15"/>
    </row>
    <row r="1050" spans="17:41" s="9" customFormat="1" ht="15.75">
      <c r="Q1050" s="11"/>
      <c r="R1050" s="11"/>
      <c r="S1050" s="11"/>
      <c r="U1050" s="11"/>
      <c r="AD1050" s="11"/>
      <c r="AE1050" s="11"/>
      <c r="AF1050" s="11"/>
      <c r="AO1050" s="15"/>
    </row>
    <row r="1051" spans="17:41" s="9" customFormat="1" ht="15.75">
      <c r="Q1051" s="11"/>
      <c r="R1051" s="11"/>
      <c r="S1051" s="11"/>
      <c r="U1051" s="11"/>
      <c r="AD1051" s="11"/>
      <c r="AE1051" s="11"/>
      <c r="AF1051" s="11"/>
      <c r="AO1051" s="15"/>
    </row>
    <row r="1052" spans="17:41" s="9" customFormat="1" ht="15.75">
      <c r="Q1052" s="11"/>
      <c r="R1052" s="11"/>
      <c r="S1052" s="11"/>
      <c r="U1052" s="11"/>
      <c r="AD1052" s="11"/>
      <c r="AE1052" s="11"/>
      <c r="AF1052" s="11"/>
      <c r="AO1052" s="15"/>
    </row>
    <row r="1053" spans="17:41" s="9" customFormat="1" ht="15.75">
      <c r="Q1053" s="11"/>
      <c r="R1053" s="11"/>
      <c r="S1053" s="11"/>
      <c r="U1053" s="11"/>
      <c r="AD1053" s="11"/>
      <c r="AE1053" s="11"/>
      <c r="AF1053" s="11"/>
      <c r="AO1053" s="15"/>
    </row>
    <row r="1054" spans="17:41" s="9" customFormat="1" ht="15.75">
      <c r="Q1054" s="11"/>
      <c r="R1054" s="11"/>
      <c r="S1054" s="11"/>
      <c r="U1054" s="11"/>
      <c r="AD1054" s="11"/>
      <c r="AE1054" s="11"/>
      <c r="AF1054" s="11"/>
      <c r="AO1054" s="15"/>
    </row>
    <row r="1055" spans="17:41" s="9" customFormat="1" ht="15.75">
      <c r="Q1055" s="11"/>
      <c r="R1055" s="11"/>
      <c r="S1055" s="11"/>
      <c r="U1055" s="11"/>
      <c r="AD1055" s="11"/>
      <c r="AE1055" s="11"/>
      <c r="AF1055" s="11"/>
      <c r="AO1055" s="15"/>
    </row>
    <row r="1056" spans="17:41" s="9" customFormat="1" ht="15.75">
      <c r="Q1056" s="11"/>
      <c r="R1056" s="11"/>
      <c r="S1056" s="11"/>
      <c r="U1056" s="11"/>
      <c r="AD1056" s="11"/>
      <c r="AE1056" s="11"/>
      <c r="AF1056" s="11"/>
      <c r="AO1056" s="15"/>
    </row>
    <row r="1057" spans="17:41" s="9" customFormat="1" ht="15.75">
      <c r="Q1057" s="11"/>
      <c r="R1057" s="11"/>
      <c r="S1057" s="11"/>
      <c r="U1057" s="11"/>
      <c r="AD1057" s="11"/>
      <c r="AE1057" s="11"/>
      <c r="AF1057" s="11"/>
      <c r="AO1057" s="15"/>
    </row>
    <row r="1058" spans="17:41" s="9" customFormat="1" ht="15.75">
      <c r="Q1058" s="11"/>
      <c r="R1058" s="11"/>
      <c r="S1058" s="11"/>
      <c r="U1058" s="11"/>
      <c r="AD1058" s="11"/>
      <c r="AE1058" s="11"/>
      <c r="AF1058" s="11"/>
      <c r="AO1058" s="15"/>
    </row>
    <row r="1059" spans="17:41" s="9" customFormat="1" ht="15.75">
      <c r="Q1059" s="11"/>
      <c r="R1059" s="11"/>
      <c r="S1059" s="11"/>
      <c r="U1059" s="11"/>
      <c r="AD1059" s="11"/>
      <c r="AE1059" s="11"/>
      <c r="AF1059" s="11"/>
      <c r="AO1059" s="15"/>
    </row>
    <row r="1060" spans="17:41" s="9" customFormat="1" ht="15.75">
      <c r="Q1060" s="11"/>
      <c r="R1060" s="11"/>
      <c r="S1060" s="11"/>
      <c r="U1060" s="11"/>
      <c r="AD1060" s="11"/>
      <c r="AE1060" s="11"/>
      <c r="AF1060" s="11"/>
      <c r="AO1060" s="15"/>
    </row>
    <row r="1061" spans="17:41" s="9" customFormat="1" ht="15.75">
      <c r="Q1061" s="11"/>
      <c r="R1061" s="11"/>
      <c r="S1061" s="11"/>
      <c r="U1061" s="11"/>
      <c r="AD1061" s="11"/>
      <c r="AE1061" s="11"/>
      <c r="AF1061" s="11"/>
      <c r="AO1061" s="15"/>
    </row>
    <row r="1062" spans="17:41" s="9" customFormat="1" ht="15.75">
      <c r="Q1062" s="11"/>
      <c r="R1062" s="11"/>
      <c r="S1062" s="11"/>
      <c r="U1062" s="11"/>
      <c r="AD1062" s="11"/>
      <c r="AE1062" s="11"/>
      <c r="AF1062" s="11"/>
      <c r="AO1062" s="15"/>
    </row>
    <row r="1063" spans="17:41" s="9" customFormat="1" ht="15.75">
      <c r="Q1063" s="11"/>
      <c r="R1063" s="11"/>
      <c r="S1063" s="11"/>
      <c r="U1063" s="11"/>
      <c r="AD1063" s="11"/>
      <c r="AE1063" s="11"/>
      <c r="AF1063" s="11"/>
      <c r="AO1063" s="15"/>
    </row>
    <row r="1064" spans="17:41" s="9" customFormat="1" ht="15.75">
      <c r="Q1064" s="11"/>
      <c r="R1064" s="11"/>
      <c r="S1064" s="11"/>
      <c r="U1064" s="11"/>
      <c r="AD1064" s="11"/>
      <c r="AE1064" s="11"/>
      <c r="AF1064" s="11"/>
      <c r="AO1064" s="15"/>
    </row>
    <row r="1065" spans="17:41" s="9" customFormat="1" ht="15.75">
      <c r="Q1065" s="11"/>
      <c r="R1065" s="11"/>
      <c r="S1065" s="11"/>
      <c r="U1065" s="11"/>
      <c r="AD1065" s="11"/>
      <c r="AE1065" s="11"/>
      <c r="AF1065" s="11"/>
      <c r="AO1065" s="15"/>
    </row>
    <row r="1066" spans="17:41" s="9" customFormat="1" ht="15.75">
      <c r="Q1066" s="11"/>
      <c r="R1066" s="11"/>
      <c r="S1066" s="11"/>
      <c r="U1066" s="11"/>
      <c r="AD1066" s="11"/>
      <c r="AE1066" s="11"/>
      <c r="AF1066" s="11"/>
      <c r="AO1066" s="15"/>
    </row>
    <row r="1067" spans="17:41" s="9" customFormat="1" ht="15.75">
      <c r="Q1067" s="11"/>
      <c r="R1067" s="11"/>
      <c r="S1067" s="11"/>
      <c r="U1067" s="11"/>
      <c r="AD1067" s="11"/>
      <c r="AE1067" s="11"/>
      <c r="AF1067" s="11"/>
      <c r="AO1067" s="15"/>
    </row>
    <row r="1068" spans="17:41" s="9" customFormat="1" ht="15.75">
      <c r="Q1068" s="11"/>
      <c r="R1068" s="11"/>
      <c r="S1068" s="11"/>
      <c r="U1068" s="11"/>
      <c r="AD1068" s="11"/>
      <c r="AE1068" s="11"/>
      <c r="AF1068" s="11"/>
      <c r="AO1068" s="15"/>
    </row>
    <row r="1069" spans="17:41" s="9" customFormat="1" ht="15.75">
      <c r="Q1069" s="11"/>
      <c r="R1069" s="11"/>
      <c r="S1069" s="11"/>
      <c r="U1069" s="11"/>
      <c r="AD1069" s="11"/>
      <c r="AE1069" s="11"/>
      <c r="AF1069" s="11"/>
      <c r="AO1069" s="15"/>
    </row>
    <row r="1070" spans="17:41" s="9" customFormat="1" ht="15.75">
      <c r="Q1070" s="11"/>
      <c r="R1070" s="11"/>
      <c r="S1070" s="11"/>
      <c r="U1070" s="11"/>
      <c r="AD1070" s="11"/>
      <c r="AE1070" s="11"/>
      <c r="AF1070" s="11"/>
      <c r="AO1070" s="15"/>
    </row>
    <row r="1071" spans="17:41" s="9" customFormat="1" ht="15.75">
      <c r="Q1071" s="11"/>
      <c r="R1071" s="11"/>
      <c r="S1071" s="11"/>
      <c r="U1071" s="11"/>
      <c r="AD1071" s="11"/>
      <c r="AE1071" s="11"/>
      <c r="AF1071" s="11"/>
      <c r="AO1071" s="15"/>
    </row>
    <row r="1072" spans="17:41" s="9" customFormat="1" ht="15.75">
      <c r="Q1072" s="11"/>
      <c r="R1072" s="11"/>
      <c r="S1072" s="11"/>
      <c r="U1072" s="11"/>
      <c r="AD1072" s="11"/>
      <c r="AE1072" s="11"/>
      <c r="AF1072" s="11"/>
      <c r="AO1072" s="15"/>
    </row>
    <row r="1073" spans="17:41" s="9" customFormat="1" ht="15.75">
      <c r="Q1073" s="11"/>
      <c r="R1073" s="11"/>
      <c r="S1073" s="11"/>
      <c r="U1073" s="11"/>
      <c r="AD1073" s="11"/>
      <c r="AE1073" s="11"/>
      <c r="AF1073" s="11"/>
      <c r="AO1073" s="15"/>
    </row>
    <row r="1074" spans="17:41" s="9" customFormat="1" ht="15.75">
      <c r="Q1074" s="11"/>
      <c r="R1074" s="11"/>
      <c r="S1074" s="11"/>
      <c r="U1074" s="11"/>
      <c r="AD1074" s="11"/>
      <c r="AE1074" s="11"/>
      <c r="AF1074" s="11"/>
      <c r="AO1074" s="15"/>
    </row>
    <row r="1075" spans="17:41" s="9" customFormat="1" ht="15.75">
      <c r="Q1075" s="11"/>
      <c r="R1075" s="11"/>
      <c r="S1075" s="11"/>
      <c r="U1075" s="11"/>
      <c r="AD1075" s="11"/>
      <c r="AE1075" s="11"/>
      <c r="AF1075" s="11"/>
      <c r="AO1075" s="15"/>
    </row>
    <row r="1076" spans="17:41" s="9" customFormat="1" ht="15.75">
      <c r="Q1076" s="11"/>
      <c r="R1076" s="11"/>
      <c r="S1076" s="11"/>
      <c r="U1076" s="11"/>
      <c r="AD1076" s="11"/>
      <c r="AE1076" s="11"/>
      <c r="AF1076" s="11"/>
      <c r="AO1076" s="15"/>
    </row>
    <row r="1077" spans="17:41" s="9" customFormat="1" ht="15.75">
      <c r="Q1077" s="11"/>
      <c r="R1077" s="11"/>
      <c r="S1077" s="11"/>
      <c r="U1077" s="11"/>
      <c r="AD1077" s="11"/>
      <c r="AE1077" s="11"/>
      <c r="AF1077" s="11"/>
      <c r="AO1077" s="15"/>
    </row>
    <row r="1078" spans="17:41" s="9" customFormat="1" ht="15.75">
      <c r="Q1078" s="11"/>
      <c r="R1078" s="11"/>
      <c r="S1078" s="11"/>
      <c r="U1078" s="11"/>
      <c r="AD1078" s="11"/>
      <c r="AE1078" s="11"/>
      <c r="AF1078" s="11"/>
      <c r="AO1078" s="15"/>
    </row>
    <row r="1079" spans="17:41" s="9" customFormat="1" ht="15.75">
      <c r="Q1079" s="11"/>
      <c r="R1079" s="11"/>
      <c r="S1079" s="11"/>
      <c r="U1079" s="11"/>
      <c r="AD1079" s="11"/>
      <c r="AE1079" s="11"/>
      <c r="AF1079" s="11"/>
      <c r="AO1079" s="15"/>
    </row>
    <row r="1080" spans="17:41" s="9" customFormat="1" ht="15.75">
      <c r="Q1080" s="11"/>
      <c r="R1080" s="11"/>
      <c r="S1080" s="11"/>
      <c r="U1080" s="11"/>
      <c r="AD1080" s="11"/>
      <c r="AE1080" s="11"/>
      <c r="AF1080" s="11"/>
      <c r="AO1080" s="15"/>
    </row>
    <row r="1081" spans="17:41" s="9" customFormat="1" ht="15.75">
      <c r="Q1081" s="11"/>
      <c r="R1081" s="11"/>
      <c r="S1081" s="11"/>
      <c r="U1081" s="11"/>
      <c r="AD1081" s="11"/>
      <c r="AE1081" s="11"/>
      <c r="AF1081" s="11"/>
      <c r="AO1081" s="15"/>
    </row>
    <row r="1082" spans="17:41" s="9" customFormat="1" ht="15.75">
      <c r="Q1082" s="11"/>
      <c r="R1082" s="11"/>
      <c r="S1082" s="11"/>
      <c r="U1082" s="11"/>
      <c r="AD1082" s="11"/>
      <c r="AE1082" s="11"/>
      <c r="AF1082" s="11"/>
      <c r="AO1082" s="15"/>
    </row>
    <row r="1083" spans="17:41" s="9" customFormat="1" ht="15.75">
      <c r="Q1083" s="11"/>
      <c r="R1083" s="11"/>
      <c r="S1083" s="11"/>
      <c r="U1083" s="11"/>
      <c r="AD1083" s="11"/>
      <c r="AE1083" s="11"/>
      <c r="AF1083" s="11"/>
      <c r="AO1083" s="15"/>
    </row>
    <row r="1084" spans="17:41" s="9" customFormat="1" ht="15.75">
      <c r="Q1084" s="11"/>
      <c r="R1084" s="11"/>
      <c r="S1084" s="11"/>
      <c r="U1084" s="11"/>
      <c r="AD1084" s="11"/>
      <c r="AE1084" s="11"/>
      <c r="AF1084" s="11"/>
      <c r="AO1084" s="15"/>
    </row>
    <row r="1085" spans="17:41" s="9" customFormat="1" ht="15.75">
      <c r="Q1085" s="11"/>
      <c r="R1085" s="11"/>
      <c r="S1085" s="11"/>
      <c r="U1085" s="11"/>
      <c r="AD1085" s="11"/>
      <c r="AE1085" s="11"/>
      <c r="AF1085" s="11"/>
      <c r="AO1085" s="15"/>
    </row>
    <row r="1086" spans="17:41" s="9" customFormat="1" ht="15.75">
      <c r="Q1086" s="11"/>
      <c r="R1086" s="11"/>
      <c r="S1086" s="11"/>
      <c r="U1086" s="11"/>
      <c r="AD1086" s="11"/>
      <c r="AE1086" s="11"/>
      <c r="AF1086" s="11"/>
      <c r="AO1086" s="15"/>
    </row>
    <row r="1087" spans="17:41" s="9" customFormat="1" ht="15.75">
      <c r="Q1087" s="11"/>
      <c r="R1087" s="11"/>
      <c r="S1087" s="11"/>
      <c r="U1087" s="11"/>
      <c r="AD1087" s="11"/>
      <c r="AE1087" s="11"/>
      <c r="AF1087" s="11"/>
      <c r="AO1087" s="15"/>
    </row>
    <row r="1088" spans="17:41" s="9" customFormat="1" ht="15.75">
      <c r="Q1088" s="11"/>
      <c r="R1088" s="11"/>
      <c r="S1088" s="11"/>
      <c r="U1088" s="11"/>
      <c r="AD1088" s="11"/>
      <c r="AE1088" s="11"/>
      <c r="AF1088" s="11"/>
      <c r="AO1088" s="15"/>
    </row>
    <row r="1089" spans="17:41" s="9" customFormat="1" ht="15.75">
      <c r="Q1089" s="11"/>
      <c r="R1089" s="11"/>
      <c r="S1089" s="11"/>
      <c r="U1089" s="11"/>
      <c r="AD1089" s="11"/>
      <c r="AE1089" s="11"/>
      <c r="AF1089" s="11"/>
      <c r="AO1089" s="15"/>
    </row>
    <row r="1090" spans="17:41" s="9" customFormat="1" ht="15.75">
      <c r="Q1090" s="11"/>
      <c r="R1090" s="11"/>
      <c r="S1090" s="11"/>
      <c r="U1090" s="11"/>
      <c r="AD1090" s="11"/>
      <c r="AE1090" s="11"/>
      <c r="AF1090" s="11"/>
      <c r="AO1090" s="15"/>
    </row>
    <row r="1091" spans="17:41" s="9" customFormat="1" ht="15.75">
      <c r="Q1091" s="11"/>
      <c r="R1091" s="11"/>
      <c r="S1091" s="11"/>
      <c r="U1091" s="11"/>
      <c r="AD1091" s="11"/>
      <c r="AE1091" s="11"/>
      <c r="AF1091" s="11"/>
      <c r="AO1091" s="15"/>
    </row>
    <row r="1092" spans="17:41" s="9" customFormat="1" ht="15.75">
      <c r="Q1092" s="11"/>
      <c r="R1092" s="11"/>
      <c r="S1092" s="11"/>
      <c r="U1092" s="11"/>
      <c r="AD1092" s="11"/>
      <c r="AE1092" s="11"/>
      <c r="AF1092" s="11"/>
      <c r="AO1092" s="15"/>
    </row>
    <row r="1093" spans="17:41" s="9" customFormat="1" ht="15.75">
      <c r="Q1093" s="11"/>
      <c r="R1093" s="11"/>
      <c r="S1093" s="11"/>
      <c r="U1093" s="11"/>
      <c r="AD1093" s="11"/>
      <c r="AE1093" s="11"/>
      <c r="AF1093" s="11"/>
      <c r="AO1093" s="15"/>
    </row>
    <row r="1094" spans="17:41" s="9" customFormat="1" ht="15.75">
      <c r="Q1094" s="11"/>
      <c r="R1094" s="11"/>
      <c r="S1094" s="11"/>
      <c r="U1094" s="11"/>
      <c r="AD1094" s="11"/>
      <c r="AE1094" s="11"/>
      <c r="AF1094" s="11"/>
      <c r="AO1094" s="15"/>
    </row>
    <row r="1095" spans="17:41" s="9" customFormat="1" ht="15.75">
      <c r="Q1095" s="11"/>
      <c r="R1095" s="11"/>
      <c r="S1095" s="11"/>
      <c r="U1095" s="11"/>
      <c r="AD1095" s="11"/>
      <c r="AE1095" s="11"/>
      <c r="AF1095" s="11"/>
      <c r="AO1095" s="15"/>
    </row>
    <row r="1096" spans="17:41" s="9" customFormat="1" ht="15.75">
      <c r="Q1096" s="11"/>
      <c r="R1096" s="11"/>
      <c r="S1096" s="11"/>
      <c r="U1096" s="11"/>
      <c r="AD1096" s="11"/>
      <c r="AE1096" s="11"/>
      <c r="AF1096" s="11"/>
      <c r="AO1096" s="15"/>
    </row>
    <row r="1097" spans="17:41" s="9" customFormat="1" ht="15.75">
      <c r="Q1097" s="11"/>
      <c r="R1097" s="11"/>
      <c r="S1097" s="11"/>
      <c r="U1097" s="11"/>
      <c r="AD1097" s="11"/>
      <c r="AE1097" s="11"/>
      <c r="AF1097" s="11"/>
      <c r="AO1097" s="15"/>
    </row>
    <row r="1098" spans="17:41" s="9" customFormat="1" ht="15.75">
      <c r="Q1098" s="11"/>
      <c r="R1098" s="11"/>
      <c r="S1098" s="11"/>
      <c r="U1098" s="11"/>
      <c r="AD1098" s="11"/>
      <c r="AE1098" s="11"/>
      <c r="AF1098" s="11"/>
      <c r="AO1098" s="15"/>
    </row>
    <row r="1099" spans="17:41" s="9" customFormat="1" ht="15.75">
      <c r="Q1099" s="11"/>
      <c r="R1099" s="11"/>
      <c r="S1099" s="11"/>
      <c r="U1099" s="11"/>
      <c r="AD1099" s="11"/>
      <c r="AE1099" s="11"/>
      <c r="AF1099" s="11"/>
      <c r="AO1099" s="15"/>
    </row>
    <row r="1100" spans="17:41" s="9" customFormat="1" ht="15.75">
      <c r="Q1100" s="11"/>
      <c r="R1100" s="11"/>
      <c r="S1100" s="11"/>
      <c r="U1100" s="11"/>
      <c r="AD1100" s="11"/>
      <c r="AE1100" s="11"/>
      <c r="AF1100" s="11"/>
      <c r="AO1100" s="15"/>
    </row>
    <row r="1101" spans="17:41" s="9" customFormat="1" ht="15.75">
      <c r="Q1101" s="11"/>
      <c r="R1101" s="11"/>
      <c r="S1101" s="11"/>
      <c r="U1101" s="11"/>
      <c r="AD1101" s="11"/>
      <c r="AE1101" s="11"/>
      <c r="AF1101" s="11"/>
      <c r="AO1101" s="15"/>
    </row>
    <row r="1102" spans="17:41" s="9" customFormat="1" ht="15.75">
      <c r="Q1102" s="11"/>
      <c r="R1102" s="11"/>
      <c r="S1102" s="11"/>
      <c r="U1102" s="11"/>
      <c r="AD1102" s="11"/>
      <c r="AE1102" s="11"/>
      <c r="AF1102" s="11"/>
      <c r="AO1102" s="15"/>
    </row>
    <row r="1103" spans="17:41" s="9" customFormat="1" ht="15.75">
      <c r="Q1103" s="11"/>
      <c r="R1103" s="11"/>
      <c r="S1103" s="11"/>
      <c r="U1103" s="11"/>
      <c r="AD1103" s="11"/>
      <c r="AE1103" s="11"/>
      <c r="AF1103" s="11"/>
      <c r="AO1103" s="15"/>
    </row>
    <row r="1104" spans="17:41" s="9" customFormat="1" ht="15.75">
      <c r="Q1104" s="11"/>
      <c r="R1104" s="11"/>
      <c r="S1104" s="11"/>
      <c r="U1104" s="11"/>
      <c r="AD1104" s="11"/>
      <c r="AE1104" s="11"/>
      <c r="AF1104" s="11"/>
      <c r="AO1104" s="15"/>
    </row>
    <row r="1105" spans="17:41" s="9" customFormat="1" ht="15.75">
      <c r="Q1105" s="11"/>
      <c r="R1105" s="11"/>
      <c r="S1105" s="11"/>
      <c r="U1105" s="11"/>
      <c r="AD1105" s="11"/>
      <c r="AE1105" s="11"/>
      <c r="AF1105" s="11"/>
      <c r="AO1105" s="15"/>
    </row>
    <row r="1106" spans="17:41" s="9" customFormat="1" ht="15.75">
      <c r="Q1106" s="11"/>
      <c r="R1106" s="11"/>
      <c r="S1106" s="11"/>
      <c r="U1106" s="11"/>
      <c r="AD1106" s="11"/>
      <c r="AE1106" s="11"/>
      <c r="AF1106" s="11"/>
      <c r="AO1106" s="15"/>
    </row>
    <row r="1107" spans="17:41" s="9" customFormat="1" ht="15.75">
      <c r="Q1107" s="11"/>
      <c r="R1107" s="11"/>
      <c r="S1107" s="11"/>
      <c r="U1107" s="11"/>
      <c r="AD1107" s="11"/>
      <c r="AE1107" s="11"/>
      <c r="AF1107" s="11"/>
      <c r="AO1107" s="15"/>
    </row>
    <row r="1108" spans="17:41" s="9" customFormat="1" ht="15.75">
      <c r="Q1108" s="11"/>
      <c r="R1108" s="11"/>
      <c r="S1108" s="11"/>
      <c r="U1108" s="11"/>
      <c r="AD1108" s="11"/>
      <c r="AE1108" s="11"/>
      <c r="AF1108" s="11"/>
      <c r="AO1108" s="15"/>
    </row>
    <row r="1109" spans="17:41" s="9" customFormat="1" ht="15.75">
      <c r="Q1109" s="11"/>
      <c r="R1109" s="11"/>
      <c r="S1109" s="11"/>
      <c r="U1109" s="11"/>
      <c r="AD1109" s="11"/>
      <c r="AE1109" s="11"/>
      <c r="AF1109" s="11"/>
      <c r="AO1109" s="15"/>
    </row>
    <row r="1110" spans="17:41" s="9" customFormat="1" ht="15.75">
      <c r="Q1110" s="11"/>
      <c r="R1110" s="11"/>
      <c r="S1110" s="11"/>
      <c r="U1110" s="11"/>
      <c r="AD1110" s="11"/>
      <c r="AE1110" s="11"/>
      <c r="AF1110" s="11"/>
      <c r="AO1110" s="15"/>
    </row>
    <row r="1111" spans="17:41" s="9" customFormat="1" ht="15.75">
      <c r="Q1111" s="11"/>
      <c r="R1111" s="11"/>
      <c r="S1111" s="11"/>
      <c r="U1111" s="11"/>
      <c r="AD1111" s="11"/>
      <c r="AE1111" s="11"/>
      <c r="AF1111" s="11"/>
      <c r="AO1111" s="15"/>
    </row>
    <row r="1112" spans="17:41" s="9" customFormat="1" ht="15.75">
      <c r="Q1112" s="11"/>
      <c r="R1112" s="11"/>
      <c r="S1112" s="11"/>
      <c r="U1112" s="11"/>
      <c r="AD1112" s="11"/>
      <c r="AE1112" s="11"/>
      <c r="AF1112" s="11"/>
      <c r="AO1112" s="15"/>
    </row>
    <row r="1113" spans="17:41" s="9" customFormat="1" ht="15.75">
      <c r="Q1113" s="11"/>
      <c r="R1113" s="11"/>
      <c r="S1113" s="11"/>
      <c r="U1113" s="11"/>
      <c r="AD1113" s="11"/>
      <c r="AE1113" s="11"/>
      <c r="AF1113" s="11"/>
      <c r="AO1113" s="15"/>
    </row>
    <row r="1114" spans="17:41" s="9" customFormat="1" ht="15.75">
      <c r="Q1114" s="11"/>
      <c r="R1114" s="11"/>
      <c r="S1114" s="11"/>
      <c r="U1114" s="11"/>
      <c r="AD1114" s="11"/>
      <c r="AE1114" s="11"/>
      <c r="AF1114" s="11"/>
      <c r="AO1114" s="15"/>
    </row>
    <row r="1115" spans="17:41" s="9" customFormat="1" ht="15.75">
      <c r="Q1115" s="11"/>
      <c r="R1115" s="11"/>
      <c r="S1115" s="11"/>
      <c r="U1115" s="11"/>
      <c r="AD1115" s="11"/>
      <c r="AE1115" s="11"/>
      <c r="AF1115" s="11"/>
      <c r="AO1115" s="15"/>
    </row>
    <row r="1116" spans="17:41" s="9" customFormat="1" ht="15.75">
      <c r="Q1116" s="11"/>
      <c r="R1116" s="11"/>
      <c r="S1116" s="11"/>
      <c r="U1116" s="11"/>
      <c r="AD1116" s="11"/>
      <c r="AE1116" s="11"/>
      <c r="AF1116" s="11"/>
      <c r="AO1116" s="15"/>
    </row>
    <row r="1117" spans="17:41" s="9" customFormat="1" ht="15.75">
      <c r="Q1117" s="11"/>
      <c r="R1117" s="11"/>
      <c r="S1117" s="11"/>
      <c r="U1117" s="11"/>
      <c r="AD1117" s="11"/>
      <c r="AE1117" s="11"/>
      <c r="AF1117" s="11"/>
      <c r="AO1117" s="15"/>
    </row>
    <row r="1118" spans="17:41" s="9" customFormat="1" ht="15.75">
      <c r="Q1118" s="11"/>
      <c r="R1118" s="11"/>
      <c r="S1118" s="11"/>
      <c r="U1118" s="11"/>
      <c r="AD1118" s="11"/>
      <c r="AE1118" s="11"/>
      <c r="AF1118" s="11"/>
      <c r="AO1118" s="15"/>
    </row>
    <row r="1119" spans="17:41" s="9" customFormat="1" ht="15.75">
      <c r="Q1119" s="11"/>
      <c r="R1119" s="11"/>
      <c r="S1119" s="11"/>
      <c r="U1119" s="11"/>
      <c r="AD1119" s="11"/>
      <c r="AE1119" s="11"/>
      <c r="AF1119" s="11"/>
      <c r="AO1119" s="15"/>
    </row>
    <row r="1120" spans="17:41" s="9" customFormat="1" ht="15.75">
      <c r="Q1120" s="11"/>
      <c r="R1120" s="11"/>
      <c r="S1120" s="11"/>
      <c r="U1120" s="11"/>
      <c r="AD1120" s="11"/>
      <c r="AE1120" s="11"/>
      <c r="AF1120" s="11"/>
      <c r="AO1120" s="15"/>
    </row>
    <row r="1121" spans="17:41" s="9" customFormat="1" ht="15.75">
      <c r="Q1121" s="11"/>
      <c r="R1121" s="11"/>
      <c r="S1121" s="11"/>
      <c r="U1121" s="11"/>
      <c r="AD1121" s="11"/>
      <c r="AE1121" s="11"/>
      <c r="AF1121" s="11"/>
      <c r="AO1121" s="15"/>
    </row>
    <row r="1122" spans="17:41" s="9" customFormat="1" ht="15.75">
      <c r="Q1122" s="11"/>
      <c r="R1122" s="11"/>
      <c r="S1122" s="11"/>
      <c r="U1122" s="11"/>
      <c r="AD1122" s="11"/>
      <c r="AE1122" s="11"/>
      <c r="AF1122" s="11"/>
      <c r="AO1122" s="15"/>
    </row>
    <row r="1123" spans="17:41" s="9" customFormat="1" ht="15.75">
      <c r="Q1123" s="11"/>
      <c r="R1123" s="11"/>
      <c r="S1123" s="11"/>
      <c r="U1123" s="11"/>
      <c r="AD1123" s="11"/>
      <c r="AE1123" s="11"/>
      <c r="AF1123" s="11"/>
      <c r="AO1123" s="15"/>
    </row>
    <row r="1124" spans="17:41" s="9" customFormat="1" ht="15.75">
      <c r="Q1124" s="11"/>
      <c r="R1124" s="11"/>
      <c r="S1124" s="11"/>
      <c r="U1124" s="11"/>
      <c r="AD1124" s="11"/>
      <c r="AE1124" s="11"/>
      <c r="AF1124" s="11"/>
      <c r="AO1124" s="15"/>
    </row>
    <row r="1125" spans="17:41" s="9" customFormat="1" ht="15.75">
      <c r="Q1125" s="11"/>
      <c r="R1125" s="11"/>
      <c r="S1125" s="11"/>
      <c r="U1125" s="11"/>
      <c r="AD1125" s="11"/>
      <c r="AE1125" s="11"/>
      <c r="AF1125" s="11"/>
      <c r="AO1125" s="15"/>
    </row>
    <row r="1126" spans="17:41" s="9" customFormat="1" ht="15.75">
      <c r="Q1126" s="11"/>
      <c r="R1126" s="11"/>
      <c r="S1126" s="11"/>
      <c r="U1126" s="11"/>
      <c r="AD1126" s="11"/>
      <c r="AE1126" s="11"/>
      <c r="AF1126" s="11"/>
      <c r="AO1126" s="15"/>
    </row>
    <row r="1127" spans="17:41" s="9" customFormat="1" ht="15.75">
      <c r="Q1127" s="11"/>
      <c r="R1127" s="11"/>
      <c r="S1127" s="11"/>
      <c r="U1127" s="11"/>
      <c r="AD1127" s="11"/>
      <c r="AE1127" s="11"/>
      <c r="AF1127" s="11"/>
      <c r="AO1127" s="15"/>
    </row>
    <row r="1128" spans="17:41" s="9" customFormat="1" ht="15.75">
      <c r="Q1128" s="11"/>
      <c r="R1128" s="11"/>
      <c r="S1128" s="11"/>
      <c r="U1128" s="11"/>
      <c r="AD1128" s="11"/>
      <c r="AE1128" s="11"/>
      <c r="AF1128" s="11"/>
      <c r="AO1128" s="15"/>
    </row>
    <row r="1129" spans="17:41" s="9" customFormat="1" ht="15.75">
      <c r="Q1129" s="11"/>
      <c r="R1129" s="11"/>
      <c r="S1129" s="11"/>
      <c r="U1129" s="11"/>
      <c r="AD1129" s="11"/>
      <c r="AE1129" s="11"/>
      <c r="AF1129" s="11"/>
      <c r="AO1129" s="15"/>
    </row>
    <row r="1130" spans="17:41" s="9" customFormat="1" ht="15.75">
      <c r="Q1130" s="11"/>
      <c r="R1130" s="11"/>
      <c r="S1130" s="11"/>
      <c r="U1130" s="11"/>
      <c r="AD1130" s="11"/>
      <c r="AE1130" s="11"/>
      <c r="AF1130" s="11"/>
      <c r="AO1130" s="15"/>
    </row>
    <row r="1131" spans="17:41" s="9" customFormat="1" ht="15.75">
      <c r="Q1131" s="11"/>
      <c r="R1131" s="11"/>
      <c r="S1131" s="11"/>
      <c r="U1131" s="11"/>
      <c r="AD1131" s="11"/>
      <c r="AE1131" s="11"/>
      <c r="AF1131" s="11"/>
      <c r="AO1131" s="15"/>
    </row>
    <row r="1132" spans="17:41" s="9" customFormat="1" ht="15.75">
      <c r="Q1132" s="11"/>
      <c r="R1132" s="11"/>
      <c r="S1132" s="11"/>
      <c r="U1132" s="11"/>
      <c r="AD1132" s="11"/>
      <c r="AE1132" s="11"/>
      <c r="AF1132" s="11"/>
      <c r="AO1132" s="15"/>
    </row>
    <row r="1133" spans="17:41" s="9" customFormat="1" ht="15.75">
      <c r="Q1133" s="11"/>
      <c r="R1133" s="11"/>
      <c r="S1133" s="11"/>
      <c r="U1133" s="11"/>
      <c r="AD1133" s="11"/>
      <c r="AE1133" s="11"/>
      <c r="AF1133" s="11"/>
      <c r="AO1133" s="15"/>
    </row>
    <row r="1134" spans="17:41" s="9" customFormat="1" ht="15.75">
      <c r="Q1134" s="11"/>
      <c r="R1134" s="11"/>
      <c r="S1134" s="11"/>
      <c r="U1134" s="11"/>
      <c r="AD1134" s="11"/>
      <c r="AE1134" s="11"/>
      <c r="AF1134" s="11"/>
      <c r="AO1134" s="15"/>
    </row>
    <row r="1135" spans="17:41" s="9" customFormat="1" ht="15.75">
      <c r="Q1135" s="11"/>
      <c r="R1135" s="11"/>
      <c r="S1135" s="11"/>
      <c r="U1135" s="11"/>
      <c r="AD1135" s="11"/>
      <c r="AE1135" s="11"/>
      <c r="AF1135" s="11"/>
      <c r="AO1135" s="15"/>
    </row>
    <row r="1136" spans="17:41" s="9" customFormat="1" ht="15.75">
      <c r="Q1136" s="11"/>
      <c r="R1136" s="11"/>
      <c r="S1136" s="11"/>
      <c r="U1136" s="11"/>
      <c r="AD1136" s="11"/>
      <c r="AE1136" s="11"/>
      <c r="AF1136" s="11"/>
      <c r="AO1136" s="15"/>
    </row>
    <row r="1137" spans="17:41" s="9" customFormat="1" ht="15.75">
      <c r="Q1137" s="11"/>
      <c r="R1137" s="11"/>
      <c r="S1137" s="11"/>
      <c r="U1137" s="11"/>
      <c r="AD1137" s="11"/>
      <c r="AE1137" s="11"/>
      <c r="AF1137" s="11"/>
      <c r="AO1137" s="15"/>
    </row>
    <row r="1138" spans="17:41" s="9" customFormat="1" ht="15.75">
      <c r="Q1138" s="11"/>
      <c r="R1138" s="11"/>
      <c r="S1138" s="11"/>
      <c r="U1138" s="11"/>
      <c r="AD1138" s="11"/>
      <c r="AE1138" s="11"/>
      <c r="AF1138" s="11"/>
      <c r="AO1138" s="15"/>
    </row>
    <row r="1139" spans="17:41" s="9" customFormat="1" ht="15.75">
      <c r="Q1139" s="11"/>
      <c r="R1139" s="11"/>
      <c r="S1139" s="11"/>
      <c r="U1139" s="11"/>
      <c r="AD1139" s="11"/>
      <c r="AE1139" s="11"/>
      <c r="AF1139" s="11"/>
      <c r="AO1139" s="15"/>
    </row>
    <row r="1140" spans="17:41" s="9" customFormat="1" ht="15.75">
      <c r="Q1140" s="11"/>
      <c r="R1140" s="11"/>
      <c r="S1140" s="11"/>
      <c r="U1140" s="11"/>
      <c r="AD1140" s="11"/>
      <c r="AE1140" s="11"/>
      <c r="AF1140" s="11"/>
      <c r="AO1140" s="15"/>
    </row>
    <row r="1141" spans="17:41" s="9" customFormat="1" ht="15.75">
      <c r="Q1141" s="11"/>
      <c r="R1141" s="11"/>
      <c r="S1141" s="11"/>
      <c r="U1141" s="11"/>
      <c r="AD1141" s="11"/>
      <c r="AE1141" s="11"/>
      <c r="AF1141" s="11"/>
      <c r="AO1141" s="15"/>
    </row>
    <row r="1142" spans="17:41" s="9" customFormat="1" ht="15.75">
      <c r="Q1142" s="11"/>
      <c r="R1142" s="11"/>
      <c r="S1142" s="11"/>
      <c r="U1142" s="11"/>
      <c r="AD1142" s="11"/>
      <c r="AE1142" s="11"/>
      <c r="AF1142" s="11"/>
      <c r="AO1142" s="15"/>
    </row>
    <row r="1143" spans="17:41" s="9" customFormat="1" ht="15.75">
      <c r="Q1143" s="11"/>
      <c r="R1143" s="11"/>
      <c r="S1143" s="11"/>
      <c r="U1143" s="11"/>
      <c r="AD1143" s="11"/>
      <c r="AE1143" s="11"/>
      <c r="AF1143" s="11"/>
      <c r="AO1143" s="15"/>
    </row>
    <row r="1144" spans="17:41" s="9" customFormat="1" ht="15.75">
      <c r="Q1144" s="11"/>
      <c r="R1144" s="11"/>
      <c r="S1144" s="11"/>
      <c r="U1144" s="11"/>
      <c r="AD1144" s="11"/>
      <c r="AE1144" s="11"/>
      <c r="AF1144" s="11"/>
      <c r="AO1144" s="15"/>
    </row>
    <row r="1145" spans="17:41" s="9" customFormat="1" ht="15.75">
      <c r="Q1145" s="11"/>
      <c r="R1145" s="11"/>
      <c r="S1145" s="11"/>
      <c r="U1145" s="11"/>
      <c r="AD1145" s="11"/>
      <c r="AE1145" s="11"/>
      <c r="AF1145" s="11"/>
      <c r="AO1145" s="15"/>
    </row>
    <row r="1146" spans="17:41" s="9" customFormat="1" ht="15.75">
      <c r="Q1146" s="11"/>
      <c r="R1146" s="11"/>
      <c r="S1146" s="11"/>
      <c r="U1146" s="11"/>
      <c r="AD1146" s="11"/>
      <c r="AE1146" s="11"/>
      <c r="AF1146" s="11"/>
      <c r="AO1146" s="15"/>
    </row>
    <row r="1147" spans="17:41" s="9" customFormat="1" ht="15.75">
      <c r="Q1147" s="11"/>
      <c r="R1147" s="11"/>
      <c r="S1147" s="11"/>
      <c r="U1147" s="11"/>
      <c r="AD1147" s="11"/>
      <c r="AE1147" s="11"/>
      <c r="AF1147" s="11"/>
      <c r="AO1147" s="15"/>
    </row>
    <row r="1148" spans="17:41" s="9" customFormat="1" ht="15.75">
      <c r="Q1148" s="11"/>
      <c r="R1148" s="11"/>
      <c r="S1148" s="11"/>
      <c r="U1148" s="11"/>
      <c r="AD1148" s="11"/>
      <c r="AE1148" s="11"/>
      <c r="AF1148" s="11"/>
      <c r="AO1148" s="15"/>
    </row>
    <row r="1149" spans="17:41" s="9" customFormat="1" ht="15.75">
      <c r="Q1149" s="11"/>
      <c r="R1149" s="11"/>
      <c r="S1149" s="11"/>
      <c r="U1149" s="11"/>
      <c r="AD1149" s="11"/>
      <c r="AE1149" s="11"/>
      <c r="AF1149" s="11"/>
      <c r="AO1149" s="15"/>
    </row>
    <row r="1150" spans="17:41" s="9" customFormat="1" ht="15.75">
      <c r="Q1150" s="11"/>
      <c r="R1150" s="11"/>
      <c r="S1150" s="11"/>
      <c r="U1150" s="11"/>
      <c r="AD1150" s="11"/>
      <c r="AE1150" s="11"/>
      <c r="AF1150" s="11"/>
      <c r="AO1150" s="15"/>
    </row>
    <row r="1151" spans="17:41" s="9" customFormat="1" ht="15.75">
      <c r="Q1151" s="11"/>
      <c r="R1151" s="11"/>
      <c r="S1151" s="11"/>
      <c r="U1151" s="11"/>
      <c r="AD1151" s="11"/>
      <c r="AE1151" s="11"/>
      <c r="AF1151" s="11"/>
      <c r="AO1151" s="15"/>
    </row>
    <row r="1152" spans="17:41" s="9" customFormat="1" ht="15.75">
      <c r="Q1152" s="11"/>
      <c r="R1152" s="11"/>
      <c r="S1152" s="11"/>
      <c r="U1152" s="11"/>
      <c r="AD1152" s="11"/>
      <c r="AE1152" s="11"/>
      <c r="AF1152" s="11"/>
      <c r="AO1152" s="15"/>
    </row>
    <row r="1153" spans="17:41" s="9" customFormat="1" ht="15.75">
      <c r="Q1153" s="11"/>
      <c r="R1153" s="11"/>
      <c r="S1153" s="11"/>
      <c r="U1153" s="11"/>
      <c r="AD1153" s="11"/>
      <c r="AE1153" s="11"/>
      <c r="AF1153" s="11"/>
      <c r="AO1153" s="15"/>
    </row>
    <row r="1154" spans="17:41" s="9" customFormat="1" ht="15.75">
      <c r="Q1154" s="11"/>
      <c r="R1154" s="11"/>
      <c r="S1154" s="11"/>
      <c r="U1154" s="11"/>
      <c r="AD1154" s="11"/>
      <c r="AE1154" s="11"/>
      <c r="AF1154" s="11"/>
      <c r="AO1154" s="15"/>
    </row>
    <row r="1155" spans="17:41" s="9" customFormat="1" ht="15.75">
      <c r="Q1155" s="11"/>
      <c r="R1155" s="11"/>
      <c r="S1155" s="11"/>
      <c r="U1155" s="11"/>
      <c r="AD1155" s="11"/>
      <c r="AE1155" s="11"/>
      <c r="AF1155" s="11"/>
      <c r="AO1155" s="15"/>
    </row>
    <row r="1156" spans="17:41" s="9" customFormat="1" ht="15.75">
      <c r="Q1156" s="11"/>
      <c r="R1156" s="11"/>
      <c r="S1156" s="11"/>
      <c r="U1156" s="11"/>
      <c r="AD1156" s="11"/>
      <c r="AE1156" s="11"/>
      <c r="AF1156" s="11"/>
      <c r="AO1156" s="15"/>
    </row>
    <row r="1157" spans="17:41" s="9" customFormat="1" ht="15.75">
      <c r="Q1157" s="11"/>
      <c r="R1157" s="11"/>
      <c r="S1157" s="11"/>
      <c r="U1157" s="11"/>
      <c r="AD1157" s="11"/>
      <c r="AE1157" s="11"/>
      <c r="AF1157" s="11"/>
      <c r="AO1157" s="15"/>
    </row>
    <row r="1158" spans="17:41" s="9" customFormat="1" ht="15.75">
      <c r="Q1158" s="11"/>
      <c r="R1158" s="11"/>
      <c r="S1158" s="11"/>
      <c r="U1158" s="11"/>
      <c r="AD1158" s="11"/>
      <c r="AE1158" s="11"/>
      <c r="AF1158" s="11"/>
      <c r="AO1158" s="15"/>
    </row>
    <row r="1159" spans="17:41" s="9" customFormat="1" ht="15.75">
      <c r="Q1159" s="11"/>
      <c r="R1159" s="11"/>
      <c r="S1159" s="11"/>
      <c r="U1159" s="11"/>
      <c r="AD1159" s="11"/>
      <c r="AE1159" s="11"/>
      <c r="AF1159" s="11"/>
      <c r="AO1159" s="15"/>
    </row>
    <row r="1160" spans="17:41" s="9" customFormat="1" ht="15.75">
      <c r="Q1160" s="11"/>
      <c r="R1160" s="11"/>
      <c r="S1160" s="11"/>
      <c r="U1160" s="11"/>
      <c r="AD1160" s="11"/>
      <c r="AE1160" s="11"/>
      <c r="AF1160" s="11"/>
      <c r="AO1160" s="15"/>
    </row>
    <row r="1161" spans="17:41" s="9" customFormat="1" ht="15.75">
      <c r="Q1161" s="11"/>
      <c r="R1161" s="11"/>
      <c r="S1161" s="11"/>
      <c r="U1161" s="11"/>
      <c r="AD1161" s="11"/>
      <c r="AE1161" s="11"/>
      <c r="AF1161" s="11"/>
      <c r="AO1161" s="15"/>
    </row>
    <row r="1162" spans="17:41" s="9" customFormat="1" ht="15.75">
      <c r="Q1162" s="11"/>
      <c r="R1162" s="11"/>
      <c r="S1162" s="11"/>
      <c r="U1162" s="11"/>
      <c r="AD1162" s="11"/>
      <c r="AE1162" s="11"/>
      <c r="AF1162" s="11"/>
      <c r="AO1162" s="15"/>
    </row>
    <row r="1163" spans="17:41" s="9" customFormat="1" ht="15.75">
      <c r="Q1163" s="11"/>
      <c r="R1163" s="11"/>
      <c r="S1163" s="11"/>
      <c r="U1163" s="11"/>
      <c r="AD1163" s="11"/>
      <c r="AE1163" s="11"/>
      <c r="AF1163" s="11"/>
      <c r="AO1163" s="15"/>
    </row>
    <row r="1164" spans="17:41" s="9" customFormat="1" ht="15.75">
      <c r="Q1164" s="11"/>
      <c r="R1164" s="11"/>
      <c r="S1164" s="11"/>
      <c r="U1164" s="11"/>
      <c r="AD1164" s="11"/>
      <c r="AE1164" s="11"/>
      <c r="AF1164" s="11"/>
      <c r="AO1164" s="15"/>
    </row>
    <row r="1165" spans="17:41" s="9" customFormat="1" ht="15.75">
      <c r="Q1165" s="11"/>
      <c r="R1165" s="11"/>
      <c r="S1165" s="11"/>
      <c r="U1165" s="11"/>
      <c r="AD1165" s="11"/>
      <c r="AE1165" s="11"/>
      <c r="AF1165" s="11"/>
      <c r="AO1165" s="15"/>
    </row>
    <row r="1166" spans="17:41" s="9" customFormat="1" ht="15.75">
      <c r="Q1166" s="11"/>
      <c r="R1166" s="11"/>
      <c r="S1166" s="11"/>
      <c r="U1166" s="11"/>
      <c r="AD1166" s="11"/>
      <c r="AE1166" s="11"/>
      <c r="AF1166" s="11"/>
      <c r="AO1166" s="15"/>
    </row>
    <row r="1167" spans="17:41" s="9" customFormat="1" ht="15.75">
      <c r="Q1167" s="11"/>
      <c r="R1167" s="11"/>
      <c r="S1167" s="11"/>
      <c r="U1167" s="11"/>
      <c r="AD1167" s="11"/>
      <c r="AE1167" s="11"/>
      <c r="AF1167" s="11"/>
      <c r="AO1167" s="15"/>
    </row>
    <row r="1168" spans="17:41" s="9" customFormat="1" ht="15.75">
      <c r="Q1168" s="11"/>
      <c r="R1168" s="11"/>
      <c r="S1168" s="11"/>
      <c r="U1168" s="11"/>
      <c r="AD1168" s="11"/>
      <c r="AE1168" s="11"/>
      <c r="AF1168" s="11"/>
      <c r="AO1168" s="15"/>
    </row>
    <row r="1169" spans="17:41" s="9" customFormat="1" ht="15.75">
      <c r="Q1169" s="11"/>
      <c r="R1169" s="11"/>
      <c r="S1169" s="11"/>
      <c r="U1169" s="11"/>
      <c r="AD1169" s="11"/>
      <c r="AE1169" s="11"/>
      <c r="AF1169" s="11"/>
      <c r="AO1169" s="15"/>
    </row>
    <row r="1170" spans="17:41" s="9" customFormat="1" ht="15.75">
      <c r="Q1170" s="11"/>
      <c r="R1170" s="11"/>
      <c r="S1170" s="11"/>
      <c r="U1170" s="11"/>
      <c r="AD1170" s="11"/>
      <c r="AE1170" s="11"/>
      <c r="AF1170" s="11"/>
      <c r="AO1170" s="15"/>
    </row>
    <row r="1171" spans="17:41" s="9" customFormat="1" ht="15.75">
      <c r="Q1171" s="11"/>
      <c r="R1171" s="11"/>
      <c r="S1171" s="11"/>
      <c r="U1171" s="11"/>
      <c r="AD1171" s="11"/>
      <c r="AE1171" s="11"/>
      <c r="AF1171" s="11"/>
      <c r="AO1171" s="15"/>
    </row>
    <row r="1172" spans="17:41" s="9" customFormat="1" ht="15.75">
      <c r="Q1172" s="11"/>
      <c r="R1172" s="11"/>
      <c r="S1172" s="11"/>
      <c r="U1172" s="11"/>
      <c r="AD1172" s="11"/>
      <c r="AE1172" s="11"/>
      <c r="AF1172" s="11"/>
      <c r="AO1172" s="15"/>
    </row>
    <row r="1173" spans="17:41" s="9" customFormat="1" ht="15.75">
      <c r="Q1173" s="11"/>
      <c r="R1173" s="11"/>
      <c r="S1173" s="11"/>
      <c r="U1173" s="11"/>
      <c r="AD1173" s="11"/>
      <c r="AE1173" s="11"/>
      <c r="AF1173" s="11"/>
      <c r="AO1173" s="15"/>
    </row>
    <row r="1174" spans="17:41" s="9" customFormat="1" ht="15.75">
      <c r="Q1174" s="11"/>
      <c r="R1174" s="11"/>
      <c r="S1174" s="11"/>
      <c r="U1174" s="11"/>
      <c r="AD1174" s="11"/>
      <c r="AE1174" s="11"/>
      <c r="AF1174" s="11"/>
      <c r="AO1174" s="15"/>
    </row>
    <row r="1175" spans="17:41" s="9" customFormat="1" ht="15.75">
      <c r="Q1175" s="11"/>
      <c r="R1175" s="11"/>
      <c r="S1175" s="11"/>
      <c r="U1175" s="11"/>
      <c r="AD1175" s="11"/>
      <c r="AE1175" s="11"/>
      <c r="AF1175" s="11"/>
      <c r="AO1175" s="15"/>
    </row>
    <row r="1176" spans="17:41" s="9" customFormat="1" ht="15.75">
      <c r="Q1176" s="11"/>
      <c r="R1176" s="11"/>
      <c r="S1176" s="11"/>
      <c r="U1176" s="11"/>
      <c r="AD1176" s="11"/>
      <c r="AE1176" s="11"/>
      <c r="AF1176" s="11"/>
      <c r="AO1176" s="15"/>
    </row>
    <row r="1177" spans="17:41" s="9" customFormat="1" ht="15.75">
      <c r="Q1177" s="11"/>
      <c r="R1177" s="11"/>
      <c r="S1177" s="11"/>
      <c r="U1177" s="11"/>
      <c r="AD1177" s="11"/>
      <c r="AE1177" s="11"/>
      <c r="AF1177" s="11"/>
      <c r="AO1177" s="15"/>
    </row>
    <row r="1178" spans="17:41" s="9" customFormat="1" ht="15.75">
      <c r="Q1178" s="11"/>
      <c r="R1178" s="11"/>
      <c r="S1178" s="11"/>
      <c r="U1178" s="11"/>
      <c r="AD1178" s="11"/>
      <c r="AE1178" s="11"/>
      <c r="AF1178" s="11"/>
      <c r="AO1178" s="15"/>
    </row>
    <row r="1179" spans="17:41" s="9" customFormat="1" ht="15.75">
      <c r="Q1179" s="11"/>
      <c r="R1179" s="11"/>
      <c r="S1179" s="11"/>
      <c r="U1179" s="11"/>
      <c r="AD1179" s="11"/>
      <c r="AE1179" s="11"/>
      <c r="AF1179" s="11"/>
      <c r="AO1179" s="15"/>
    </row>
    <row r="1180" spans="17:41" s="9" customFormat="1" ht="15.75">
      <c r="Q1180" s="11"/>
      <c r="R1180" s="11"/>
      <c r="S1180" s="11"/>
      <c r="U1180" s="11"/>
      <c r="AD1180" s="11"/>
      <c r="AE1180" s="11"/>
      <c r="AF1180" s="11"/>
      <c r="AO1180" s="15"/>
    </row>
    <row r="1181" spans="17:41" s="9" customFormat="1" ht="15.75">
      <c r="Q1181" s="11"/>
      <c r="R1181" s="11"/>
      <c r="S1181" s="11"/>
      <c r="U1181" s="11"/>
      <c r="AD1181" s="11"/>
      <c r="AE1181" s="11"/>
      <c r="AF1181" s="11"/>
      <c r="AO1181" s="15"/>
    </row>
    <row r="1182" spans="17:41" s="9" customFormat="1" ht="15.75">
      <c r="Q1182" s="11"/>
      <c r="R1182" s="11"/>
      <c r="S1182" s="11"/>
      <c r="U1182" s="11"/>
      <c r="AD1182" s="11"/>
      <c r="AE1182" s="11"/>
      <c r="AF1182" s="11"/>
      <c r="AO1182" s="15"/>
    </row>
  </sheetData>
  <sheetProtection/>
  <mergeCells count="45">
    <mergeCell ref="A81:E81"/>
    <mergeCell ref="A73:B73"/>
    <mergeCell ref="A75:E75"/>
    <mergeCell ref="A76:E76"/>
    <mergeCell ref="A77:E77"/>
    <mergeCell ref="A78:E78"/>
    <mergeCell ref="A80:E80"/>
    <mergeCell ref="B4:B7"/>
    <mergeCell ref="C4:C7"/>
    <mergeCell ref="D4:D7"/>
    <mergeCell ref="E4:E7"/>
    <mergeCell ref="A79:E79"/>
    <mergeCell ref="AM75:AM76"/>
    <mergeCell ref="AG75:AG76"/>
    <mergeCell ref="T75:T76"/>
    <mergeCell ref="F4:F7"/>
    <mergeCell ref="G4:G7"/>
    <mergeCell ref="H4:H7"/>
    <mergeCell ref="AD2:AM2"/>
    <mergeCell ref="I3:J3"/>
    <mergeCell ref="AD3:AJ3"/>
    <mergeCell ref="V3:X3"/>
    <mergeCell ref="Z3:AB3"/>
    <mergeCell ref="F2:H2"/>
    <mergeCell ref="G3:H3"/>
    <mergeCell ref="A4:A7"/>
    <mergeCell ref="J75:J76"/>
    <mergeCell ref="F75:F81"/>
    <mergeCell ref="G80:H80"/>
    <mergeCell ref="G81:H81"/>
    <mergeCell ref="G78:H78"/>
    <mergeCell ref="G77:H77"/>
    <mergeCell ref="G75:H75"/>
    <mergeCell ref="G76:H76"/>
    <mergeCell ref="G79:H79"/>
    <mergeCell ref="B1:B3"/>
    <mergeCell ref="R3:T3"/>
    <mergeCell ref="L3:O3"/>
    <mergeCell ref="A1:A3"/>
    <mergeCell ref="J2:P2"/>
    <mergeCell ref="C1:C3"/>
    <mergeCell ref="D2:D3"/>
    <mergeCell ref="E2:E3"/>
    <mergeCell ref="R2:AB2"/>
    <mergeCell ref="D1:H1"/>
  </mergeCells>
  <printOptions/>
  <pageMargins left="0.2362204724409449" right="0.11811023622047245" top="0.2362204724409449" bottom="0.31496062992125984" header="0.1968503937007874" footer="0.2362204724409449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76"/>
  <sheetViews>
    <sheetView zoomScalePageLayoutView="0" workbookViewId="0" topLeftCell="A28">
      <selection activeCell="AL47" sqref="AL47"/>
    </sheetView>
  </sheetViews>
  <sheetFormatPr defaultColWidth="9.00390625" defaultRowHeight="15.75"/>
  <cols>
    <col min="1" max="1" width="5.875" style="0" customWidth="1"/>
    <col min="2" max="2" width="21.50390625" style="0" customWidth="1"/>
    <col min="3" max="3" width="7.375" style="0" customWidth="1"/>
    <col min="4" max="4" width="5.125" style="0" customWidth="1"/>
    <col min="5" max="5" width="3.625" style="0" customWidth="1"/>
    <col min="6" max="6" width="4.75390625" style="0" customWidth="1"/>
    <col min="7" max="7" width="4.25390625" style="0" customWidth="1"/>
    <col min="8" max="8" width="3.50390625" style="0" customWidth="1"/>
    <col min="9" max="9" width="3.00390625" style="0" customWidth="1"/>
    <col min="10" max="10" width="2.50390625" style="0" customWidth="1"/>
    <col min="11" max="11" width="3.375" style="5" customWidth="1"/>
    <col min="12" max="12" width="2.75390625" style="0" customWidth="1"/>
    <col min="13" max="13" width="2.875" style="0" customWidth="1"/>
    <col min="14" max="14" width="2.625" style="0" customWidth="1"/>
    <col min="15" max="15" width="2.50390625" style="0" customWidth="1"/>
    <col min="16" max="16" width="4.00390625" style="11" customWidth="1"/>
    <col min="17" max="17" width="2.375" style="11" customWidth="1"/>
    <col min="18" max="18" width="2.625" style="11" customWidth="1"/>
    <col min="19" max="19" width="2.75390625" style="0" customWidth="1"/>
    <col min="20" max="20" width="3.50390625" style="11" customWidth="1"/>
    <col min="21" max="21" width="3.00390625" style="11" customWidth="1"/>
    <col min="22" max="22" width="2.75390625" style="11" customWidth="1"/>
    <col min="23" max="24" width="2.50390625" style="11" customWidth="1"/>
    <col min="25" max="25" width="2.375" style="11" customWidth="1"/>
    <col min="26" max="26" width="2.75390625" style="11" customWidth="1"/>
    <col min="27" max="27" width="3.625" style="5" customWidth="1"/>
    <col min="28" max="28" width="2.375" style="11" customWidth="1"/>
    <col min="29" max="29" width="2.625" style="11" customWidth="1"/>
    <col min="30" max="30" width="2.25390625" style="11" customWidth="1"/>
    <col min="31" max="31" width="2.50390625" style="0" customWidth="1"/>
    <col min="32" max="32" width="2.125" style="0" customWidth="1"/>
    <col min="33" max="34" width="2.375" style="0" customWidth="1"/>
    <col min="35" max="35" width="3.75390625" style="5" customWidth="1"/>
  </cols>
  <sheetData>
    <row r="1" spans="1:16" ht="15.75" customHeight="1">
      <c r="A1" s="170" t="s">
        <v>0</v>
      </c>
      <c r="B1" s="184" t="s">
        <v>1</v>
      </c>
      <c r="C1" s="170" t="s">
        <v>53</v>
      </c>
      <c r="D1" s="219" t="s">
        <v>2</v>
      </c>
      <c r="E1" s="220"/>
      <c r="F1" s="220"/>
      <c r="G1" s="220"/>
      <c r="H1" s="221"/>
      <c r="I1" s="89"/>
      <c r="P1" s="31"/>
    </row>
    <row r="2" spans="1:35" ht="15.75" customHeight="1">
      <c r="A2" s="171"/>
      <c r="B2" s="185"/>
      <c r="C2" s="171"/>
      <c r="D2" s="170" t="s">
        <v>3</v>
      </c>
      <c r="E2" s="170" t="s">
        <v>4</v>
      </c>
      <c r="F2" s="187" t="s">
        <v>5</v>
      </c>
      <c r="G2" s="188"/>
      <c r="H2" s="189"/>
      <c r="I2" s="41"/>
      <c r="J2" s="215" t="s">
        <v>6</v>
      </c>
      <c r="K2" s="216"/>
      <c r="L2" s="216"/>
      <c r="M2" s="216"/>
      <c r="N2" s="216"/>
      <c r="O2" s="217"/>
      <c r="P2" s="32"/>
      <c r="Q2" s="215" t="s">
        <v>7</v>
      </c>
      <c r="R2" s="216"/>
      <c r="S2" s="217"/>
      <c r="T2" s="217"/>
      <c r="U2" s="217"/>
      <c r="V2" s="217"/>
      <c r="W2" s="217"/>
      <c r="X2" s="217"/>
      <c r="Y2" s="217"/>
      <c r="Z2" s="218"/>
      <c r="AA2" s="6"/>
      <c r="AB2" s="215" t="s">
        <v>8</v>
      </c>
      <c r="AC2" s="216"/>
      <c r="AD2" s="216"/>
      <c r="AE2" s="217"/>
      <c r="AF2" s="217"/>
      <c r="AG2" s="217"/>
      <c r="AH2" s="217"/>
      <c r="AI2" s="217"/>
    </row>
    <row r="3" spans="1:35" ht="72.75" customHeight="1">
      <c r="A3" s="172"/>
      <c r="B3" s="186"/>
      <c r="C3" s="172" t="s">
        <v>52</v>
      </c>
      <c r="D3" s="172"/>
      <c r="E3" s="172"/>
      <c r="F3" s="3" t="s">
        <v>9</v>
      </c>
      <c r="G3" s="190" t="s">
        <v>10</v>
      </c>
      <c r="H3" s="191"/>
      <c r="I3" s="211" t="s">
        <v>11</v>
      </c>
      <c r="J3" s="218"/>
      <c r="K3" s="7" t="s">
        <v>95</v>
      </c>
      <c r="L3" s="211" t="s">
        <v>12</v>
      </c>
      <c r="M3" s="212"/>
      <c r="N3" s="214"/>
      <c r="O3" s="213"/>
      <c r="P3" s="33" t="s">
        <v>95</v>
      </c>
      <c r="Q3" s="211" t="s">
        <v>13</v>
      </c>
      <c r="R3" s="212"/>
      <c r="S3" s="213"/>
      <c r="T3" s="35" t="s">
        <v>95</v>
      </c>
      <c r="U3" s="211" t="s">
        <v>14</v>
      </c>
      <c r="V3" s="212"/>
      <c r="W3" s="224"/>
      <c r="X3" s="225"/>
      <c r="Y3" s="226"/>
      <c r="Z3" s="227"/>
      <c r="AA3" s="7" t="s">
        <v>95</v>
      </c>
      <c r="AB3" s="211" t="s">
        <v>15</v>
      </c>
      <c r="AC3" s="214"/>
      <c r="AD3" s="214"/>
      <c r="AE3" s="214"/>
      <c r="AF3" s="214"/>
      <c r="AG3" s="214"/>
      <c r="AH3" s="213"/>
      <c r="AI3" s="7" t="s">
        <v>95</v>
      </c>
    </row>
    <row r="4" spans="1:35" ht="15.75">
      <c r="A4" s="182"/>
      <c r="B4" s="182"/>
      <c r="C4" s="182"/>
      <c r="D4" s="182"/>
      <c r="E4" s="182"/>
      <c r="F4" s="182"/>
      <c r="G4" s="183" t="s">
        <v>16</v>
      </c>
      <c r="H4" s="183" t="s">
        <v>17</v>
      </c>
      <c r="I4" s="2">
        <v>11</v>
      </c>
      <c r="J4" s="2">
        <v>6</v>
      </c>
      <c r="K4" s="8"/>
      <c r="L4" s="2">
        <v>10</v>
      </c>
      <c r="M4" s="2">
        <v>1</v>
      </c>
      <c r="N4" s="2">
        <v>6</v>
      </c>
      <c r="O4" s="2">
        <v>6</v>
      </c>
      <c r="P4" s="34"/>
      <c r="Q4" s="12">
        <v>5</v>
      </c>
      <c r="R4" s="12">
        <v>3</v>
      </c>
      <c r="S4" s="2">
        <v>9</v>
      </c>
      <c r="T4" s="34"/>
      <c r="U4" s="12">
        <v>7</v>
      </c>
      <c r="V4" s="26">
        <v>8</v>
      </c>
      <c r="W4" s="26">
        <v>1</v>
      </c>
      <c r="X4" s="26">
        <v>3</v>
      </c>
      <c r="Y4" s="26">
        <v>1</v>
      </c>
      <c r="Z4" s="26">
        <v>2</v>
      </c>
      <c r="AA4" s="8"/>
      <c r="AB4" s="12">
        <v>7</v>
      </c>
      <c r="AC4" s="12">
        <v>2</v>
      </c>
      <c r="AD4" s="12">
        <v>1</v>
      </c>
      <c r="AE4" s="2">
        <v>3</v>
      </c>
      <c r="AF4" s="2">
        <v>2</v>
      </c>
      <c r="AG4" s="2">
        <v>1</v>
      </c>
      <c r="AH4" s="2">
        <v>1</v>
      </c>
      <c r="AI4" s="8"/>
    </row>
    <row r="5" spans="1:35" ht="15.75">
      <c r="A5" s="182"/>
      <c r="B5" s="182"/>
      <c r="C5" s="182"/>
      <c r="D5" s="182"/>
      <c r="E5" s="182"/>
      <c r="F5" s="182"/>
      <c r="G5" s="183"/>
      <c r="H5" s="183"/>
      <c r="I5" s="40"/>
      <c r="J5" s="1"/>
      <c r="K5" s="6">
        <v>2</v>
      </c>
      <c r="L5" s="1"/>
      <c r="M5" s="1"/>
      <c r="N5" s="1"/>
      <c r="O5" s="1"/>
      <c r="P5" s="32">
        <v>9</v>
      </c>
      <c r="Q5" s="13"/>
      <c r="R5" s="13"/>
      <c r="S5" s="1"/>
      <c r="T5" s="32">
        <v>2</v>
      </c>
      <c r="U5" s="13"/>
      <c r="V5" s="27"/>
      <c r="W5" s="27"/>
      <c r="X5" s="27"/>
      <c r="Y5" s="27"/>
      <c r="Z5" s="27"/>
      <c r="AA5" s="6">
        <v>9</v>
      </c>
      <c r="AB5" s="13"/>
      <c r="AC5" s="13"/>
      <c r="AD5" s="13"/>
      <c r="AE5" s="1"/>
      <c r="AF5" s="1"/>
      <c r="AG5" s="1"/>
      <c r="AH5" s="1"/>
      <c r="AI5" s="6">
        <v>2</v>
      </c>
    </row>
    <row r="6" spans="1:35" ht="15.75">
      <c r="A6" s="182"/>
      <c r="B6" s="182"/>
      <c r="C6" s="182"/>
      <c r="D6" s="182"/>
      <c r="E6" s="182"/>
      <c r="F6" s="182"/>
      <c r="G6" s="183"/>
      <c r="H6" s="183"/>
      <c r="I6" s="40"/>
      <c r="J6" s="1"/>
      <c r="K6" s="6"/>
      <c r="L6" s="1"/>
      <c r="M6" s="1"/>
      <c r="N6" s="1"/>
      <c r="O6" s="1"/>
      <c r="P6" s="32"/>
      <c r="Q6" s="13"/>
      <c r="R6" s="13"/>
      <c r="S6" s="1"/>
      <c r="T6" s="32"/>
      <c r="U6" s="13"/>
      <c r="V6" s="27"/>
      <c r="W6" s="27"/>
      <c r="X6" s="27"/>
      <c r="Y6" s="27"/>
      <c r="Z6" s="27"/>
      <c r="AA6" s="6"/>
      <c r="AB6" s="13"/>
      <c r="AC6" s="13"/>
      <c r="AD6" s="13"/>
      <c r="AE6" s="1"/>
      <c r="AF6" s="1"/>
      <c r="AG6" s="1"/>
      <c r="AH6" s="1"/>
      <c r="AI6" s="6"/>
    </row>
    <row r="7" spans="1:35" ht="26.25">
      <c r="A7" s="182"/>
      <c r="B7" s="182"/>
      <c r="C7" s="182"/>
      <c r="D7" s="182"/>
      <c r="E7" s="182"/>
      <c r="F7" s="182"/>
      <c r="G7" s="183"/>
      <c r="H7" s="183"/>
      <c r="I7" s="40"/>
      <c r="J7" s="1" t="s">
        <v>18</v>
      </c>
      <c r="K7" s="6"/>
      <c r="L7" s="1"/>
      <c r="M7" s="1"/>
      <c r="N7" s="1" t="s">
        <v>19</v>
      </c>
      <c r="O7" s="1"/>
      <c r="P7" s="32"/>
      <c r="Q7" s="13"/>
      <c r="R7" s="13"/>
      <c r="S7" s="1" t="s">
        <v>18</v>
      </c>
      <c r="T7" s="32"/>
      <c r="U7" s="13"/>
      <c r="V7" s="27"/>
      <c r="W7" s="27"/>
      <c r="X7" s="27"/>
      <c r="Y7" s="27"/>
      <c r="Z7" s="27"/>
      <c r="AA7" s="6"/>
      <c r="AB7" s="13"/>
      <c r="AC7" s="13"/>
      <c r="AD7" s="13"/>
      <c r="AE7" s="1" t="s">
        <v>18</v>
      </c>
      <c r="AF7" s="1"/>
      <c r="AG7" s="1"/>
      <c r="AH7" s="1"/>
      <c r="AI7" s="6"/>
    </row>
    <row r="8" spans="1:35" ht="16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49"/>
      <c r="L8" s="23"/>
      <c r="M8" s="23"/>
      <c r="N8" s="23"/>
      <c r="O8" s="23"/>
      <c r="P8" s="50"/>
      <c r="Q8" s="52"/>
      <c r="R8" s="52"/>
      <c r="S8" s="23"/>
      <c r="T8" s="50"/>
      <c r="U8" s="52"/>
      <c r="V8" s="53"/>
      <c r="W8" s="53"/>
      <c r="X8" s="53"/>
      <c r="Y8" s="53"/>
      <c r="Z8" s="53"/>
      <c r="AA8" s="49"/>
      <c r="AB8" s="52"/>
      <c r="AC8" s="52"/>
      <c r="AD8" s="52"/>
      <c r="AE8" s="23"/>
      <c r="AF8" s="23"/>
      <c r="AG8" s="23"/>
      <c r="AH8" s="23"/>
      <c r="AI8" s="49"/>
    </row>
    <row r="9" spans="1:35" ht="19.5" thickBot="1">
      <c r="A9" s="120" t="s">
        <v>20</v>
      </c>
      <c r="B9" s="48" t="s">
        <v>21</v>
      </c>
      <c r="C9" s="54" t="s">
        <v>164</v>
      </c>
      <c r="D9" s="55">
        <v>2482</v>
      </c>
      <c r="E9" s="55">
        <v>826</v>
      </c>
      <c r="F9" s="55">
        <v>1656</v>
      </c>
      <c r="G9" s="55">
        <f aca="true" t="shared" si="0" ref="G9:G28">F9-H9</f>
        <v>947</v>
      </c>
      <c r="H9" s="55">
        <v>709</v>
      </c>
      <c r="I9" s="55"/>
      <c r="J9" s="55"/>
      <c r="K9" s="56"/>
      <c r="L9" s="55"/>
      <c r="M9" s="55"/>
      <c r="N9" s="55"/>
      <c r="O9" s="55"/>
      <c r="P9" s="57"/>
      <c r="Q9" s="58"/>
      <c r="R9" s="58"/>
      <c r="S9" s="55"/>
      <c r="T9" s="57"/>
      <c r="U9" s="58"/>
      <c r="V9" s="58"/>
      <c r="W9" s="58"/>
      <c r="X9" s="58"/>
      <c r="Y9" s="58"/>
      <c r="Z9" s="58"/>
      <c r="AA9" s="56"/>
      <c r="AB9" s="58"/>
      <c r="AC9" s="58"/>
      <c r="AD9" s="58"/>
      <c r="AE9" s="55"/>
      <c r="AF9" s="55"/>
      <c r="AG9" s="55"/>
      <c r="AH9" s="55"/>
      <c r="AI9" s="56"/>
    </row>
    <row r="10" spans="1:35" ht="16.5" thickBot="1">
      <c r="A10" s="121" t="s">
        <v>23</v>
      </c>
      <c r="B10" s="22" t="s">
        <v>54</v>
      </c>
      <c r="C10" s="36" t="s">
        <v>157</v>
      </c>
      <c r="D10" s="51">
        <f>E10+F10</f>
        <v>117</v>
      </c>
      <c r="E10" s="51">
        <v>39</v>
      </c>
      <c r="F10" s="51">
        <v>78</v>
      </c>
      <c r="G10" s="51">
        <f t="shared" si="0"/>
        <v>52</v>
      </c>
      <c r="H10" s="51">
        <v>26</v>
      </c>
      <c r="I10" s="90">
        <v>1</v>
      </c>
      <c r="J10" s="90">
        <v>1</v>
      </c>
      <c r="K10" s="113">
        <f aca="true" t="shared" si="1" ref="K10:K41">I10*11+J10*6</f>
        <v>17</v>
      </c>
      <c r="L10" s="90">
        <v>1</v>
      </c>
      <c r="M10" s="90">
        <v>1</v>
      </c>
      <c r="N10" s="90">
        <v>1</v>
      </c>
      <c r="O10" s="90">
        <v>1</v>
      </c>
      <c r="P10" s="113">
        <f aca="true" t="shared" si="2" ref="P10:P41">L10*10+M10+N10*6+O10*6</f>
        <v>23</v>
      </c>
      <c r="Q10" s="90">
        <v>2</v>
      </c>
      <c r="R10" s="90">
        <v>1</v>
      </c>
      <c r="S10" s="90">
        <v>1</v>
      </c>
      <c r="T10" s="113">
        <f aca="true" t="shared" si="3" ref="T10:T41">Q10*5+R10*3+S10*9</f>
        <v>22</v>
      </c>
      <c r="U10" s="90">
        <v>1</v>
      </c>
      <c r="V10" s="90">
        <v>1</v>
      </c>
      <c r="W10" s="90">
        <v>1</v>
      </c>
      <c r="X10" s="90"/>
      <c r="Y10" s="90"/>
      <c r="Z10" s="90"/>
      <c r="AA10" s="113">
        <f aca="true" t="shared" si="4" ref="AA10:AA41">U10*7+V10*8+W10+X10*3+Y10+Z10*2</f>
        <v>16</v>
      </c>
      <c r="AB10" s="90"/>
      <c r="AC10" s="90"/>
      <c r="AD10" s="90"/>
      <c r="AE10" s="90"/>
      <c r="AF10" s="90"/>
      <c r="AG10" s="90"/>
      <c r="AH10" s="90"/>
      <c r="AI10" s="113">
        <f aca="true" t="shared" si="5" ref="AI10:AI41">AB10*7+AC10*2+AD10+AE10*3+AF10*2+AG10+AH10</f>
        <v>0</v>
      </c>
    </row>
    <row r="11" spans="1:35" ht="16.5" thickBot="1">
      <c r="A11" s="121" t="s">
        <v>55</v>
      </c>
      <c r="B11" s="22" t="s">
        <v>59</v>
      </c>
      <c r="C11" s="36" t="s">
        <v>158</v>
      </c>
      <c r="D11" s="51">
        <v>292</v>
      </c>
      <c r="E11" s="51">
        <v>97</v>
      </c>
      <c r="F11" s="51">
        <v>195</v>
      </c>
      <c r="G11" s="51">
        <f t="shared" si="0"/>
        <v>171</v>
      </c>
      <c r="H11" s="51">
        <v>24</v>
      </c>
      <c r="I11" s="90">
        <v>3</v>
      </c>
      <c r="J11" s="90">
        <v>2</v>
      </c>
      <c r="K11" s="113">
        <f t="shared" si="1"/>
        <v>45</v>
      </c>
      <c r="L11" s="90">
        <v>1</v>
      </c>
      <c r="M11" s="90">
        <v>3</v>
      </c>
      <c r="N11" s="90">
        <v>2</v>
      </c>
      <c r="O11" s="90">
        <v>2</v>
      </c>
      <c r="P11" s="113">
        <f t="shared" si="2"/>
        <v>37</v>
      </c>
      <c r="Q11" s="90">
        <v>4</v>
      </c>
      <c r="R11" s="90">
        <v>4</v>
      </c>
      <c r="S11" s="90">
        <v>4</v>
      </c>
      <c r="T11" s="113">
        <f t="shared" si="3"/>
        <v>68</v>
      </c>
      <c r="U11" s="90">
        <v>3</v>
      </c>
      <c r="V11" s="90">
        <v>3</v>
      </c>
      <c r="W11" s="90"/>
      <c r="X11" s="90"/>
      <c r="Y11" s="90"/>
      <c r="Z11" s="90"/>
      <c r="AA11" s="113">
        <f t="shared" si="4"/>
        <v>45</v>
      </c>
      <c r="AB11" s="90"/>
      <c r="AC11" s="90"/>
      <c r="AD11" s="90"/>
      <c r="AE11" s="90"/>
      <c r="AF11" s="90"/>
      <c r="AG11" s="90"/>
      <c r="AH11" s="90"/>
      <c r="AI11" s="113">
        <f t="shared" si="5"/>
        <v>0</v>
      </c>
    </row>
    <row r="12" spans="1:35" ht="16.5" thickBot="1">
      <c r="A12" s="121" t="s">
        <v>56</v>
      </c>
      <c r="B12" s="22" t="s">
        <v>60</v>
      </c>
      <c r="C12" s="36" t="s">
        <v>152</v>
      </c>
      <c r="D12" s="51">
        <v>234</v>
      </c>
      <c r="E12" s="51">
        <v>78</v>
      </c>
      <c r="F12" s="51">
        <v>156</v>
      </c>
      <c r="G12" s="51">
        <f t="shared" si="0"/>
        <v>0</v>
      </c>
      <c r="H12" s="51">
        <v>156</v>
      </c>
      <c r="I12" s="90">
        <v>3</v>
      </c>
      <c r="J12" s="90">
        <v>2</v>
      </c>
      <c r="K12" s="113">
        <f t="shared" si="1"/>
        <v>45</v>
      </c>
      <c r="L12" s="90">
        <v>2</v>
      </c>
      <c r="M12" s="90">
        <v>3</v>
      </c>
      <c r="N12" s="90">
        <v>2</v>
      </c>
      <c r="O12" s="90">
        <v>2</v>
      </c>
      <c r="P12" s="113">
        <f t="shared" si="2"/>
        <v>47</v>
      </c>
      <c r="Q12" s="90">
        <v>2</v>
      </c>
      <c r="R12" s="90">
        <v>2</v>
      </c>
      <c r="S12" s="90">
        <v>2</v>
      </c>
      <c r="T12" s="113">
        <f t="shared" si="3"/>
        <v>34</v>
      </c>
      <c r="U12" s="90">
        <v>2</v>
      </c>
      <c r="V12" s="90">
        <v>2</v>
      </c>
      <c r="W12" s="90"/>
      <c r="X12" s="90"/>
      <c r="Y12" s="90"/>
      <c r="Z12" s="90"/>
      <c r="AA12" s="113">
        <f t="shared" si="4"/>
        <v>30</v>
      </c>
      <c r="AB12" s="90"/>
      <c r="AC12" s="90"/>
      <c r="AD12" s="90"/>
      <c r="AE12" s="90"/>
      <c r="AF12" s="90"/>
      <c r="AG12" s="90"/>
      <c r="AH12" s="90"/>
      <c r="AI12" s="113">
        <f t="shared" si="5"/>
        <v>0</v>
      </c>
    </row>
    <row r="13" spans="1:35" ht="16.5" thickBot="1">
      <c r="A13" s="121" t="s">
        <v>57</v>
      </c>
      <c r="B13" s="22" t="s">
        <v>61</v>
      </c>
      <c r="C13" s="36" t="s">
        <v>158</v>
      </c>
      <c r="D13" s="51">
        <v>175</v>
      </c>
      <c r="E13" s="51">
        <v>58</v>
      </c>
      <c r="F13" s="51">
        <v>117</v>
      </c>
      <c r="G13" s="51">
        <f t="shared" si="0"/>
        <v>107</v>
      </c>
      <c r="H13" s="51">
        <v>10</v>
      </c>
      <c r="I13" s="90">
        <v>2</v>
      </c>
      <c r="J13" s="90">
        <v>1</v>
      </c>
      <c r="K13" s="113">
        <f t="shared" si="1"/>
        <v>28</v>
      </c>
      <c r="L13" s="90">
        <v>1</v>
      </c>
      <c r="M13" s="90">
        <v>2</v>
      </c>
      <c r="N13" s="90">
        <v>2</v>
      </c>
      <c r="O13" s="90">
        <v>1</v>
      </c>
      <c r="P13" s="113">
        <f t="shared" si="2"/>
        <v>30</v>
      </c>
      <c r="Q13" s="90">
        <v>3</v>
      </c>
      <c r="R13" s="90">
        <v>3</v>
      </c>
      <c r="S13" s="90">
        <v>1</v>
      </c>
      <c r="T13" s="113">
        <f t="shared" si="3"/>
        <v>33</v>
      </c>
      <c r="U13" s="90">
        <v>1</v>
      </c>
      <c r="V13" s="90">
        <v>2</v>
      </c>
      <c r="W13" s="90">
        <v>3</v>
      </c>
      <c r="X13" s="90"/>
      <c r="Y13" s="90"/>
      <c r="Z13" s="90"/>
      <c r="AA13" s="113">
        <f t="shared" si="4"/>
        <v>26</v>
      </c>
      <c r="AB13" s="90"/>
      <c r="AC13" s="90"/>
      <c r="AD13" s="90"/>
      <c r="AE13" s="90"/>
      <c r="AF13" s="90"/>
      <c r="AG13" s="90"/>
      <c r="AH13" s="90"/>
      <c r="AI13" s="113">
        <f t="shared" si="5"/>
        <v>0</v>
      </c>
    </row>
    <row r="14" spans="1:35" ht="26.25" customHeight="1" thickBot="1">
      <c r="A14" s="121" t="s">
        <v>58</v>
      </c>
      <c r="B14" s="22" t="s">
        <v>106</v>
      </c>
      <c r="C14" s="36" t="s">
        <v>159</v>
      </c>
      <c r="D14" s="51">
        <v>234</v>
      </c>
      <c r="E14" s="51">
        <v>78</v>
      </c>
      <c r="F14" s="51">
        <v>156</v>
      </c>
      <c r="G14" s="51">
        <f t="shared" si="0"/>
        <v>146</v>
      </c>
      <c r="H14" s="51">
        <v>10</v>
      </c>
      <c r="I14" s="90">
        <v>2</v>
      </c>
      <c r="J14" s="90">
        <v>1</v>
      </c>
      <c r="K14" s="113">
        <f t="shared" si="1"/>
        <v>28</v>
      </c>
      <c r="L14" s="90">
        <v>1</v>
      </c>
      <c r="M14" s="90">
        <v>1</v>
      </c>
      <c r="N14" s="90">
        <v>2</v>
      </c>
      <c r="O14" s="90">
        <v>2</v>
      </c>
      <c r="P14" s="113">
        <f t="shared" si="2"/>
        <v>35</v>
      </c>
      <c r="Q14" s="90">
        <v>4</v>
      </c>
      <c r="R14" s="90">
        <v>1</v>
      </c>
      <c r="S14" s="90">
        <v>4</v>
      </c>
      <c r="T14" s="113">
        <f t="shared" si="3"/>
        <v>59</v>
      </c>
      <c r="U14" s="90">
        <v>2</v>
      </c>
      <c r="V14" s="90">
        <v>2</v>
      </c>
      <c r="W14" s="90">
        <v>4</v>
      </c>
      <c r="X14" s="90"/>
      <c r="Y14" s="90"/>
      <c r="Z14" s="90"/>
      <c r="AA14" s="113">
        <f t="shared" si="4"/>
        <v>34</v>
      </c>
      <c r="AB14" s="90"/>
      <c r="AC14" s="90"/>
      <c r="AD14" s="90"/>
      <c r="AE14" s="90"/>
      <c r="AF14" s="90"/>
      <c r="AG14" s="90"/>
      <c r="AH14" s="90"/>
      <c r="AI14" s="113">
        <f t="shared" si="5"/>
        <v>0</v>
      </c>
    </row>
    <row r="15" spans="1:35" ht="16.5" thickBot="1">
      <c r="A15" s="121" t="s">
        <v>62</v>
      </c>
      <c r="B15" s="22" t="s">
        <v>66</v>
      </c>
      <c r="C15" s="36" t="s">
        <v>152</v>
      </c>
      <c r="D15" s="51">
        <v>117</v>
      </c>
      <c r="E15" s="51">
        <v>39</v>
      </c>
      <c r="F15" s="51">
        <v>78</v>
      </c>
      <c r="G15" s="51">
        <f t="shared" si="0"/>
        <v>68</v>
      </c>
      <c r="H15" s="51">
        <v>10</v>
      </c>
      <c r="I15" s="90">
        <v>1</v>
      </c>
      <c r="J15" s="90">
        <v>1</v>
      </c>
      <c r="K15" s="113">
        <f t="shared" si="1"/>
        <v>17</v>
      </c>
      <c r="L15" s="90">
        <v>1</v>
      </c>
      <c r="M15" s="90">
        <v>1</v>
      </c>
      <c r="N15" s="90">
        <v>1</v>
      </c>
      <c r="O15" s="90">
        <v>2</v>
      </c>
      <c r="P15" s="113">
        <f t="shared" si="2"/>
        <v>29</v>
      </c>
      <c r="Q15" s="90">
        <v>1</v>
      </c>
      <c r="R15" s="90">
        <v>1</v>
      </c>
      <c r="S15" s="90">
        <v>1</v>
      </c>
      <c r="T15" s="113">
        <f t="shared" si="3"/>
        <v>17</v>
      </c>
      <c r="U15" s="90">
        <v>1</v>
      </c>
      <c r="V15" s="90">
        <v>1</v>
      </c>
      <c r="W15" s="90"/>
      <c r="X15" s="90"/>
      <c r="Y15" s="90"/>
      <c r="Z15" s="90"/>
      <c r="AA15" s="113">
        <f t="shared" si="4"/>
        <v>15</v>
      </c>
      <c r="AB15" s="90"/>
      <c r="AC15" s="90"/>
      <c r="AD15" s="90"/>
      <c r="AE15" s="90"/>
      <c r="AF15" s="90"/>
      <c r="AG15" s="90"/>
      <c r="AH15" s="90"/>
      <c r="AI15" s="113">
        <f t="shared" si="5"/>
        <v>0</v>
      </c>
    </row>
    <row r="16" spans="1:35" ht="16.5" thickBot="1">
      <c r="A16" s="121" t="s">
        <v>63</v>
      </c>
      <c r="B16" s="22" t="s">
        <v>67</v>
      </c>
      <c r="C16" s="36" t="s">
        <v>100</v>
      </c>
      <c r="D16" s="51">
        <v>117</v>
      </c>
      <c r="E16" s="51">
        <v>39</v>
      </c>
      <c r="F16" s="51">
        <v>78</v>
      </c>
      <c r="G16" s="51">
        <f t="shared" si="0"/>
        <v>68</v>
      </c>
      <c r="H16" s="51">
        <v>10</v>
      </c>
      <c r="I16" s="90">
        <v>1</v>
      </c>
      <c r="J16" s="90">
        <v>1</v>
      </c>
      <c r="K16" s="113">
        <f t="shared" si="1"/>
        <v>17</v>
      </c>
      <c r="L16" s="90">
        <v>1</v>
      </c>
      <c r="M16" s="90">
        <v>1</v>
      </c>
      <c r="N16" s="90">
        <v>1</v>
      </c>
      <c r="O16" s="90">
        <v>2</v>
      </c>
      <c r="P16" s="113">
        <f t="shared" si="2"/>
        <v>29</v>
      </c>
      <c r="Q16" s="90">
        <v>1</v>
      </c>
      <c r="R16" s="90">
        <v>1</v>
      </c>
      <c r="S16" s="90">
        <v>1</v>
      </c>
      <c r="T16" s="113">
        <f t="shared" si="3"/>
        <v>17</v>
      </c>
      <c r="U16" s="90">
        <v>1</v>
      </c>
      <c r="V16" s="90">
        <v>1</v>
      </c>
      <c r="W16" s="90"/>
      <c r="X16" s="90"/>
      <c r="Y16" s="90"/>
      <c r="Z16" s="90"/>
      <c r="AA16" s="113">
        <f t="shared" si="4"/>
        <v>15</v>
      </c>
      <c r="AB16" s="90"/>
      <c r="AC16" s="90"/>
      <c r="AD16" s="90"/>
      <c r="AE16" s="90"/>
      <c r="AF16" s="90"/>
      <c r="AG16" s="90"/>
      <c r="AH16" s="90"/>
      <c r="AI16" s="113">
        <f t="shared" si="5"/>
        <v>0</v>
      </c>
    </row>
    <row r="17" spans="1:35" ht="16.5" thickBot="1">
      <c r="A17" s="121" t="s">
        <v>64</v>
      </c>
      <c r="B17" s="22" t="s">
        <v>40</v>
      </c>
      <c r="C17" s="36" t="s">
        <v>119</v>
      </c>
      <c r="D17" s="51">
        <v>256</v>
      </c>
      <c r="E17" s="51">
        <v>85</v>
      </c>
      <c r="F17" s="51">
        <v>171</v>
      </c>
      <c r="G17" s="51">
        <f t="shared" si="0"/>
        <v>0</v>
      </c>
      <c r="H17" s="51">
        <v>171</v>
      </c>
      <c r="I17" s="90">
        <v>3</v>
      </c>
      <c r="J17" s="90">
        <v>3</v>
      </c>
      <c r="K17" s="113">
        <f t="shared" si="1"/>
        <v>51</v>
      </c>
      <c r="L17" s="90">
        <v>3</v>
      </c>
      <c r="M17" s="90">
        <v>3</v>
      </c>
      <c r="N17" s="90">
        <v>3</v>
      </c>
      <c r="O17" s="90">
        <v>3</v>
      </c>
      <c r="P17" s="113">
        <f t="shared" si="2"/>
        <v>69</v>
      </c>
      <c r="Q17" s="90">
        <v>3</v>
      </c>
      <c r="R17" s="90">
        <v>3</v>
      </c>
      <c r="S17" s="90">
        <v>3</v>
      </c>
      <c r="T17" s="113">
        <f t="shared" si="3"/>
        <v>51</v>
      </c>
      <c r="U17" s="90"/>
      <c r="V17" s="90"/>
      <c r="W17" s="90"/>
      <c r="X17" s="90"/>
      <c r="Y17" s="90"/>
      <c r="Z17" s="90"/>
      <c r="AA17" s="113">
        <f t="shared" si="4"/>
        <v>0</v>
      </c>
      <c r="AB17" s="90"/>
      <c r="AC17" s="90"/>
      <c r="AD17" s="90"/>
      <c r="AE17" s="90"/>
      <c r="AF17" s="90"/>
      <c r="AG17" s="90"/>
      <c r="AH17" s="90"/>
      <c r="AI17" s="113">
        <f t="shared" si="5"/>
        <v>0</v>
      </c>
    </row>
    <row r="18" spans="1:35" ht="16.5" thickBot="1">
      <c r="A18" s="121" t="s">
        <v>65</v>
      </c>
      <c r="B18" s="22" t="s">
        <v>68</v>
      </c>
      <c r="C18" s="36" t="s">
        <v>160</v>
      </c>
      <c r="D18" s="51">
        <v>105</v>
      </c>
      <c r="E18" s="51">
        <v>35</v>
      </c>
      <c r="F18" s="51">
        <v>70</v>
      </c>
      <c r="G18" s="51">
        <f t="shared" si="0"/>
        <v>50</v>
      </c>
      <c r="H18" s="51">
        <v>20</v>
      </c>
      <c r="I18" s="90">
        <v>1</v>
      </c>
      <c r="J18" s="90">
        <v>1</v>
      </c>
      <c r="K18" s="113">
        <f t="shared" si="1"/>
        <v>17</v>
      </c>
      <c r="L18" s="90">
        <v>1</v>
      </c>
      <c r="M18" s="90">
        <v>1</v>
      </c>
      <c r="N18" s="90">
        <v>1</v>
      </c>
      <c r="O18" s="90">
        <v>1</v>
      </c>
      <c r="P18" s="113">
        <f t="shared" si="2"/>
        <v>23</v>
      </c>
      <c r="Q18" s="90"/>
      <c r="R18" s="90">
        <v>2</v>
      </c>
      <c r="S18" s="90">
        <v>1</v>
      </c>
      <c r="T18" s="113">
        <f t="shared" si="3"/>
        <v>15</v>
      </c>
      <c r="U18" s="90">
        <v>1</v>
      </c>
      <c r="V18" s="90">
        <v>1</v>
      </c>
      <c r="W18" s="90"/>
      <c r="X18" s="90"/>
      <c r="Y18" s="90"/>
      <c r="Z18" s="90"/>
      <c r="AA18" s="113">
        <f t="shared" si="4"/>
        <v>15</v>
      </c>
      <c r="AB18" s="90"/>
      <c r="AC18" s="90"/>
      <c r="AD18" s="90"/>
      <c r="AE18" s="90"/>
      <c r="AF18" s="90"/>
      <c r="AG18" s="90"/>
      <c r="AH18" s="90"/>
      <c r="AI18" s="113">
        <f t="shared" si="5"/>
        <v>0</v>
      </c>
    </row>
    <row r="19" spans="1:35" ht="25.5" thickBot="1">
      <c r="A19" s="121" t="s">
        <v>69</v>
      </c>
      <c r="B19" s="22" t="s">
        <v>72</v>
      </c>
      <c r="C19" s="36" t="s">
        <v>161</v>
      </c>
      <c r="D19" s="51">
        <v>442</v>
      </c>
      <c r="E19" s="51">
        <v>147</v>
      </c>
      <c r="F19" s="51">
        <v>295</v>
      </c>
      <c r="G19" s="51">
        <f t="shared" si="0"/>
        <v>155</v>
      </c>
      <c r="H19" s="51">
        <v>140</v>
      </c>
      <c r="I19" s="90">
        <v>4</v>
      </c>
      <c r="J19" s="90">
        <v>3</v>
      </c>
      <c r="K19" s="113">
        <f t="shared" si="1"/>
        <v>62</v>
      </c>
      <c r="L19" s="90">
        <v>3</v>
      </c>
      <c r="M19" s="90">
        <v>4</v>
      </c>
      <c r="N19" s="90">
        <v>3</v>
      </c>
      <c r="O19" s="90">
        <v>2</v>
      </c>
      <c r="P19" s="113">
        <f t="shared" si="2"/>
        <v>64</v>
      </c>
      <c r="Q19" s="90">
        <v>6</v>
      </c>
      <c r="R19" s="90">
        <v>5</v>
      </c>
      <c r="S19" s="90">
        <v>6</v>
      </c>
      <c r="T19" s="113">
        <f t="shared" si="3"/>
        <v>99</v>
      </c>
      <c r="U19" s="90">
        <v>5</v>
      </c>
      <c r="V19" s="90">
        <v>4</v>
      </c>
      <c r="W19" s="90">
        <v>3</v>
      </c>
      <c r="X19" s="90"/>
      <c r="Y19" s="90"/>
      <c r="Z19" s="90"/>
      <c r="AA19" s="113">
        <f t="shared" si="4"/>
        <v>70</v>
      </c>
      <c r="AB19" s="90"/>
      <c r="AC19" s="90"/>
      <c r="AD19" s="90"/>
      <c r="AE19" s="90"/>
      <c r="AF19" s="90"/>
      <c r="AG19" s="90"/>
      <c r="AH19" s="90"/>
      <c r="AI19" s="113">
        <f t="shared" si="5"/>
        <v>0</v>
      </c>
    </row>
    <row r="20" spans="1:35" ht="25.5" thickBot="1">
      <c r="A20" s="121" t="s">
        <v>70</v>
      </c>
      <c r="B20" s="22" t="s">
        <v>73</v>
      </c>
      <c r="C20" s="36" t="s">
        <v>161</v>
      </c>
      <c r="D20" s="51">
        <v>258</v>
      </c>
      <c r="E20" s="51">
        <v>86</v>
      </c>
      <c r="F20" s="51">
        <v>172</v>
      </c>
      <c r="G20" s="51">
        <f t="shared" si="0"/>
        <v>100</v>
      </c>
      <c r="H20" s="51">
        <v>72</v>
      </c>
      <c r="I20" s="90">
        <v>2</v>
      </c>
      <c r="J20" s="90">
        <v>2</v>
      </c>
      <c r="K20" s="113">
        <f t="shared" si="1"/>
        <v>34</v>
      </c>
      <c r="L20" s="90">
        <v>2</v>
      </c>
      <c r="M20" s="90">
        <v>2</v>
      </c>
      <c r="N20" s="90">
        <v>2</v>
      </c>
      <c r="O20" s="90">
        <v>2</v>
      </c>
      <c r="P20" s="113">
        <f t="shared" si="2"/>
        <v>46</v>
      </c>
      <c r="Q20" s="90">
        <v>3</v>
      </c>
      <c r="R20" s="90">
        <v>2</v>
      </c>
      <c r="S20" s="90">
        <v>2</v>
      </c>
      <c r="T20" s="113">
        <f t="shared" si="3"/>
        <v>39</v>
      </c>
      <c r="U20" s="90">
        <v>4</v>
      </c>
      <c r="V20" s="90">
        <v>3</v>
      </c>
      <c r="W20" s="90">
        <v>1</v>
      </c>
      <c r="X20" s="90"/>
      <c r="Y20" s="90"/>
      <c r="Z20" s="90"/>
      <c r="AA20" s="113">
        <f t="shared" si="4"/>
        <v>53</v>
      </c>
      <c r="AB20" s="90"/>
      <c r="AC20" s="90"/>
      <c r="AD20" s="90"/>
      <c r="AE20" s="90"/>
      <c r="AF20" s="90"/>
      <c r="AG20" s="90"/>
      <c r="AH20" s="90"/>
      <c r="AI20" s="113">
        <f t="shared" si="5"/>
        <v>0</v>
      </c>
    </row>
    <row r="21" spans="1:35" ht="25.5" thickBot="1">
      <c r="A21" s="121" t="s">
        <v>71</v>
      </c>
      <c r="B21" s="22" t="s">
        <v>74</v>
      </c>
      <c r="C21" s="65" t="s">
        <v>100</v>
      </c>
      <c r="D21" s="51">
        <v>135</v>
      </c>
      <c r="E21" s="51">
        <v>45</v>
      </c>
      <c r="F21" s="51">
        <v>90</v>
      </c>
      <c r="G21" s="51">
        <f t="shared" si="0"/>
        <v>30</v>
      </c>
      <c r="H21" s="51">
        <v>60</v>
      </c>
      <c r="I21" s="90">
        <v>1</v>
      </c>
      <c r="J21" s="90">
        <v>1</v>
      </c>
      <c r="K21" s="113">
        <f t="shared" si="1"/>
        <v>17</v>
      </c>
      <c r="L21" s="90">
        <v>1</v>
      </c>
      <c r="M21" s="90">
        <v>1</v>
      </c>
      <c r="N21" s="90">
        <v>1</v>
      </c>
      <c r="O21" s="90">
        <v>1</v>
      </c>
      <c r="P21" s="113">
        <f t="shared" si="2"/>
        <v>23</v>
      </c>
      <c r="Q21" s="90">
        <v>1</v>
      </c>
      <c r="R21" s="90">
        <v>1</v>
      </c>
      <c r="S21" s="90">
        <v>1</v>
      </c>
      <c r="T21" s="113">
        <f t="shared" si="3"/>
        <v>17</v>
      </c>
      <c r="U21" s="90">
        <v>2</v>
      </c>
      <c r="V21" s="90">
        <v>2</v>
      </c>
      <c r="W21" s="90">
        <v>3</v>
      </c>
      <c r="X21" s="90"/>
      <c r="Y21" s="90"/>
      <c r="Z21" s="90"/>
      <c r="AA21" s="113">
        <f t="shared" si="4"/>
        <v>33</v>
      </c>
      <c r="AB21" s="90"/>
      <c r="AC21" s="90"/>
      <c r="AD21" s="90"/>
      <c r="AE21" s="90"/>
      <c r="AF21" s="90"/>
      <c r="AG21" s="90"/>
      <c r="AH21" s="90"/>
      <c r="AI21" s="113">
        <f t="shared" si="5"/>
        <v>0</v>
      </c>
    </row>
    <row r="22" spans="1:35" ht="30" customHeight="1" thickBot="1">
      <c r="A22" s="120" t="s">
        <v>24</v>
      </c>
      <c r="B22" s="48" t="s">
        <v>25</v>
      </c>
      <c r="C22" s="69" t="s">
        <v>122</v>
      </c>
      <c r="D22" s="55">
        <v>515</v>
      </c>
      <c r="E22" s="55">
        <v>156</v>
      </c>
      <c r="F22" s="55">
        <v>359</v>
      </c>
      <c r="G22" s="51">
        <f t="shared" si="0"/>
        <v>162</v>
      </c>
      <c r="H22" s="55">
        <v>197</v>
      </c>
      <c r="I22" s="90"/>
      <c r="J22" s="90"/>
      <c r="K22" s="113">
        <f t="shared" si="1"/>
        <v>0</v>
      </c>
      <c r="L22" s="90"/>
      <c r="M22" s="90"/>
      <c r="N22" s="90"/>
      <c r="O22" s="90"/>
      <c r="P22" s="113">
        <f t="shared" si="2"/>
        <v>0</v>
      </c>
      <c r="Q22" s="90"/>
      <c r="R22" s="90"/>
      <c r="S22" s="90"/>
      <c r="T22" s="113">
        <f t="shared" si="3"/>
        <v>0</v>
      </c>
      <c r="U22" s="90"/>
      <c r="V22" s="90"/>
      <c r="W22" s="90"/>
      <c r="X22" s="90"/>
      <c r="Y22" s="90"/>
      <c r="Z22" s="90"/>
      <c r="AA22" s="113">
        <f t="shared" si="4"/>
        <v>0</v>
      </c>
      <c r="AB22" s="90"/>
      <c r="AC22" s="90"/>
      <c r="AD22" s="90"/>
      <c r="AE22" s="90"/>
      <c r="AF22" s="90"/>
      <c r="AG22" s="90"/>
      <c r="AH22" s="90"/>
      <c r="AI22" s="113">
        <f t="shared" si="5"/>
        <v>0</v>
      </c>
    </row>
    <row r="23" spans="1:35" ht="25.5" thickBot="1">
      <c r="A23" s="121" t="s">
        <v>26</v>
      </c>
      <c r="B23" s="22" t="s">
        <v>108</v>
      </c>
      <c r="C23" s="36" t="s">
        <v>162</v>
      </c>
      <c r="D23" s="51">
        <v>105</v>
      </c>
      <c r="E23" s="51">
        <v>35</v>
      </c>
      <c r="F23" s="70">
        <v>70</v>
      </c>
      <c r="G23" s="51">
        <f t="shared" si="0"/>
        <v>35</v>
      </c>
      <c r="H23" s="51">
        <v>35</v>
      </c>
      <c r="I23" s="90">
        <v>2</v>
      </c>
      <c r="J23" s="90">
        <v>2</v>
      </c>
      <c r="K23" s="113">
        <f t="shared" si="1"/>
        <v>34</v>
      </c>
      <c r="L23" s="90">
        <v>1</v>
      </c>
      <c r="M23" s="90">
        <v>2</v>
      </c>
      <c r="N23" s="90">
        <v>3</v>
      </c>
      <c r="O23" s="90">
        <v>1</v>
      </c>
      <c r="P23" s="113">
        <f t="shared" si="2"/>
        <v>36</v>
      </c>
      <c r="Q23" s="90"/>
      <c r="R23" s="90"/>
      <c r="S23" s="90"/>
      <c r="T23" s="113">
        <f t="shared" si="3"/>
        <v>0</v>
      </c>
      <c r="U23" s="90"/>
      <c r="V23" s="90"/>
      <c r="W23" s="90"/>
      <c r="X23" s="90"/>
      <c r="Y23" s="90"/>
      <c r="Z23" s="90"/>
      <c r="AA23" s="113">
        <f t="shared" si="4"/>
        <v>0</v>
      </c>
      <c r="AB23" s="90"/>
      <c r="AC23" s="90"/>
      <c r="AD23" s="90"/>
      <c r="AE23" s="90"/>
      <c r="AF23" s="90"/>
      <c r="AG23" s="90"/>
      <c r="AH23" s="90"/>
      <c r="AI23" s="113">
        <f t="shared" si="5"/>
        <v>0</v>
      </c>
    </row>
    <row r="24" spans="1:35" ht="25.5" thickBot="1">
      <c r="A24" s="121" t="s">
        <v>76</v>
      </c>
      <c r="B24" s="22" t="s">
        <v>107</v>
      </c>
      <c r="C24" s="36" t="s">
        <v>99</v>
      </c>
      <c r="D24" s="51">
        <v>69</v>
      </c>
      <c r="E24" s="51">
        <v>22</v>
      </c>
      <c r="F24" s="70">
        <v>47</v>
      </c>
      <c r="G24" s="51">
        <f t="shared" si="0"/>
        <v>29</v>
      </c>
      <c r="H24" s="51">
        <v>18</v>
      </c>
      <c r="I24" s="90"/>
      <c r="J24" s="90"/>
      <c r="K24" s="113">
        <f t="shared" si="1"/>
        <v>0</v>
      </c>
      <c r="L24" s="90"/>
      <c r="M24" s="90"/>
      <c r="N24" s="90"/>
      <c r="O24" s="90"/>
      <c r="P24" s="113">
        <f t="shared" si="2"/>
        <v>0</v>
      </c>
      <c r="Q24" s="90"/>
      <c r="R24" s="90"/>
      <c r="S24" s="90"/>
      <c r="T24" s="113">
        <f t="shared" si="3"/>
        <v>0</v>
      </c>
      <c r="U24" s="90"/>
      <c r="V24" s="90"/>
      <c r="W24" s="90"/>
      <c r="X24" s="90"/>
      <c r="Y24" s="90"/>
      <c r="Z24" s="90"/>
      <c r="AA24" s="113">
        <f t="shared" si="4"/>
        <v>0</v>
      </c>
      <c r="AB24" s="90">
        <v>4</v>
      </c>
      <c r="AC24" s="90">
        <v>3</v>
      </c>
      <c r="AD24" s="90">
        <v>4</v>
      </c>
      <c r="AE24" s="90">
        <v>3</v>
      </c>
      <c r="AF24" s="90"/>
      <c r="AG24" s="90"/>
      <c r="AH24" s="90"/>
      <c r="AI24" s="113">
        <f t="shared" si="5"/>
        <v>47</v>
      </c>
    </row>
    <row r="25" spans="1:35" ht="27" thickBot="1">
      <c r="A25" s="121" t="s">
        <v>77</v>
      </c>
      <c r="B25" s="22" t="s">
        <v>109</v>
      </c>
      <c r="C25" s="36" t="s">
        <v>100</v>
      </c>
      <c r="D25" s="51">
        <v>83</v>
      </c>
      <c r="E25" s="36">
        <v>13</v>
      </c>
      <c r="F25" s="70">
        <v>70</v>
      </c>
      <c r="G25" s="51">
        <f t="shared" si="0"/>
        <v>10</v>
      </c>
      <c r="H25" s="51">
        <v>60</v>
      </c>
      <c r="I25" s="90">
        <v>2</v>
      </c>
      <c r="J25" s="90">
        <v>2</v>
      </c>
      <c r="K25" s="113">
        <f t="shared" si="1"/>
        <v>34</v>
      </c>
      <c r="L25" s="90">
        <v>1</v>
      </c>
      <c r="M25" s="90">
        <v>2</v>
      </c>
      <c r="N25" s="90">
        <v>2</v>
      </c>
      <c r="O25" s="90">
        <v>2</v>
      </c>
      <c r="P25" s="113">
        <f t="shared" si="2"/>
        <v>36</v>
      </c>
      <c r="Q25" s="90"/>
      <c r="R25" s="90"/>
      <c r="S25" s="90"/>
      <c r="T25" s="113">
        <f t="shared" si="3"/>
        <v>0</v>
      </c>
      <c r="U25" s="90"/>
      <c r="V25" s="90"/>
      <c r="W25" s="90"/>
      <c r="X25" s="90"/>
      <c r="Y25" s="90"/>
      <c r="Z25" s="90"/>
      <c r="AA25" s="113">
        <f t="shared" si="4"/>
        <v>0</v>
      </c>
      <c r="AB25" s="90"/>
      <c r="AC25" s="90"/>
      <c r="AD25" s="90"/>
      <c r="AE25" s="90"/>
      <c r="AF25" s="90"/>
      <c r="AG25" s="90"/>
      <c r="AH25" s="90"/>
      <c r="AI25" s="113">
        <f t="shared" si="5"/>
        <v>0</v>
      </c>
    </row>
    <row r="26" spans="1:35" ht="39.75" thickBot="1">
      <c r="A26" s="121" t="s">
        <v>78</v>
      </c>
      <c r="B26" s="22" t="s">
        <v>110</v>
      </c>
      <c r="C26" s="36" t="s">
        <v>99</v>
      </c>
      <c r="D26" s="51">
        <v>151</v>
      </c>
      <c r="E26" s="51">
        <v>50</v>
      </c>
      <c r="F26" s="70">
        <v>101</v>
      </c>
      <c r="G26" s="51">
        <f t="shared" si="0"/>
        <v>51</v>
      </c>
      <c r="H26" s="51">
        <v>50</v>
      </c>
      <c r="I26" s="90">
        <v>3</v>
      </c>
      <c r="J26" s="90">
        <v>2</v>
      </c>
      <c r="K26" s="113">
        <f t="shared" si="1"/>
        <v>45</v>
      </c>
      <c r="L26" s="90">
        <v>3</v>
      </c>
      <c r="M26" s="90">
        <v>2</v>
      </c>
      <c r="N26" s="90">
        <v>4</v>
      </c>
      <c r="O26" s="90"/>
      <c r="P26" s="113">
        <f t="shared" si="2"/>
        <v>56</v>
      </c>
      <c r="Q26" s="90"/>
      <c r="R26" s="90"/>
      <c r="S26" s="90"/>
      <c r="T26" s="113">
        <f t="shared" si="3"/>
        <v>0</v>
      </c>
      <c r="U26" s="90"/>
      <c r="V26" s="90"/>
      <c r="W26" s="90"/>
      <c r="X26" s="90"/>
      <c r="Y26" s="90"/>
      <c r="Z26" s="90"/>
      <c r="AA26" s="113">
        <f t="shared" si="4"/>
        <v>0</v>
      </c>
      <c r="AB26" s="90"/>
      <c r="AC26" s="90"/>
      <c r="AD26" s="90"/>
      <c r="AE26" s="90"/>
      <c r="AF26" s="90"/>
      <c r="AG26" s="90"/>
      <c r="AH26" s="90"/>
      <c r="AI26" s="113">
        <f t="shared" si="5"/>
        <v>0</v>
      </c>
    </row>
    <row r="27" spans="1:35" ht="27" thickBot="1">
      <c r="A27" s="121" t="s">
        <v>79</v>
      </c>
      <c r="B27" s="22" t="s">
        <v>75</v>
      </c>
      <c r="C27" s="36" t="s">
        <v>35</v>
      </c>
      <c r="D27" s="51">
        <v>48</v>
      </c>
      <c r="E27" s="51">
        <v>16</v>
      </c>
      <c r="F27" s="71">
        <v>32</v>
      </c>
      <c r="G27" s="51">
        <f t="shared" si="0"/>
        <v>8</v>
      </c>
      <c r="H27" s="51">
        <v>24</v>
      </c>
      <c r="I27" s="90"/>
      <c r="J27" s="90"/>
      <c r="K27" s="113">
        <f t="shared" si="1"/>
        <v>0</v>
      </c>
      <c r="L27" s="90"/>
      <c r="M27" s="90"/>
      <c r="N27" s="90"/>
      <c r="O27" s="90">
        <f>SUM(L27:N27)</f>
        <v>0</v>
      </c>
      <c r="P27" s="113">
        <f t="shared" si="2"/>
        <v>0</v>
      </c>
      <c r="Q27" s="90"/>
      <c r="R27" s="90"/>
      <c r="S27" s="90"/>
      <c r="T27" s="113">
        <f t="shared" si="3"/>
        <v>0</v>
      </c>
      <c r="U27" s="90"/>
      <c r="V27" s="90"/>
      <c r="W27" s="90"/>
      <c r="X27" s="90"/>
      <c r="Y27" s="90"/>
      <c r="Z27" s="90"/>
      <c r="AA27" s="113">
        <f t="shared" si="4"/>
        <v>0</v>
      </c>
      <c r="AB27" s="90">
        <v>3</v>
      </c>
      <c r="AC27" s="90">
        <v>2</v>
      </c>
      <c r="AD27" s="90">
        <v>1</v>
      </c>
      <c r="AE27" s="90">
        <v>2</v>
      </c>
      <c r="AF27" s="90"/>
      <c r="AG27" s="90"/>
      <c r="AH27" s="90"/>
      <c r="AI27" s="113">
        <f t="shared" si="5"/>
        <v>32</v>
      </c>
    </row>
    <row r="28" spans="1:35" ht="25.5" thickBot="1">
      <c r="A28" s="121" t="s">
        <v>120</v>
      </c>
      <c r="B28" s="22" t="s">
        <v>121</v>
      </c>
      <c r="C28" s="36" t="s">
        <v>99</v>
      </c>
      <c r="D28" s="51">
        <v>59</v>
      </c>
      <c r="E28" s="51">
        <v>20</v>
      </c>
      <c r="F28" s="71">
        <v>39</v>
      </c>
      <c r="G28" s="51">
        <f t="shared" si="0"/>
        <v>29</v>
      </c>
      <c r="H28" s="51">
        <v>10</v>
      </c>
      <c r="I28" s="90"/>
      <c r="J28" s="90"/>
      <c r="K28" s="113">
        <f t="shared" si="1"/>
        <v>0</v>
      </c>
      <c r="L28" s="90"/>
      <c r="M28" s="90"/>
      <c r="N28" s="90"/>
      <c r="O28" s="90">
        <f>SUM(L28:N28)</f>
        <v>0</v>
      </c>
      <c r="P28" s="113">
        <f t="shared" si="2"/>
        <v>0</v>
      </c>
      <c r="Q28" s="90"/>
      <c r="R28" s="90"/>
      <c r="S28" s="90"/>
      <c r="T28" s="113">
        <f t="shared" si="3"/>
        <v>0</v>
      </c>
      <c r="U28" s="90"/>
      <c r="V28" s="90"/>
      <c r="W28" s="90"/>
      <c r="X28" s="90"/>
      <c r="Y28" s="90"/>
      <c r="Z28" s="90"/>
      <c r="AA28" s="113">
        <f t="shared" si="4"/>
        <v>0</v>
      </c>
      <c r="AB28" s="90">
        <v>4</v>
      </c>
      <c r="AC28" s="90">
        <v>2</v>
      </c>
      <c r="AD28" s="90">
        <v>1</v>
      </c>
      <c r="AE28" s="90">
        <v>2</v>
      </c>
      <c r="AF28" s="90"/>
      <c r="AG28" s="90"/>
      <c r="AH28" s="90"/>
      <c r="AI28" s="113">
        <f t="shared" si="5"/>
        <v>39</v>
      </c>
    </row>
    <row r="29" spans="1:35" ht="19.5" thickBot="1">
      <c r="A29" s="120" t="s">
        <v>27</v>
      </c>
      <c r="B29" s="48" t="s">
        <v>28</v>
      </c>
      <c r="C29" s="38" t="s">
        <v>165</v>
      </c>
      <c r="D29" s="98">
        <f>D30+D68</f>
        <v>1851</v>
      </c>
      <c r="E29" s="98">
        <f>E30+E68</f>
        <v>410</v>
      </c>
      <c r="F29" s="98">
        <f>F30+F68</f>
        <v>1441</v>
      </c>
      <c r="G29" s="98">
        <f>G30+G68</f>
        <v>677</v>
      </c>
      <c r="H29" s="98">
        <f>H30+H68</f>
        <v>410</v>
      </c>
      <c r="I29" s="108"/>
      <c r="J29" s="108"/>
      <c r="K29" s="113">
        <f t="shared" si="1"/>
        <v>0</v>
      </c>
      <c r="L29" s="108"/>
      <c r="M29" s="108"/>
      <c r="N29" s="108"/>
      <c r="O29" s="108"/>
      <c r="P29" s="113">
        <f t="shared" si="2"/>
        <v>0</v>
      </c>
      <c r="Q29" s="108"/>
      <c r="R29" s="108"/>
      <c r="S29" s="108"/>
      <c r="T29" s="113">
        <f t="shared" si="3"/>
        <v>0</v>
      </c>
      <c r="U29" s="108"/>
      <c r="V29" s="108"/>
      <c r="W29" s="108"/>
      <c r="X29" s="108"/>
      <c r="Y29" s="108"/>
      <c r="Z29" s="108"/>
      <c r="AA29" s="113">
        <f t="shared" si="4"/>
        <v>0</v>
      </c>
      <c r="AB29" s="108"/>
      <c r="AC29" s="108"/>
      <c r="AD29" s="108"/>
      <c r="AE29" s="108"/>
      <c r="AF29" s="108"/>
      <c r="AG29" s="108"/>
      <c r="AH29" s="108"/>
      <c r="AI29" s="113">
        <f t="shared" si="5"/>
        <v>0</v>
      </c>
    </row>
    <row r="30" spans="1:36" ht="24" customHeight="1" thickBot="1">
      <c r="A30" s="120" t="s">
        <v>29</v>
      </c>
      <c r="B30" s="48" t="s">
        <v>30</v>
      </c>
      <c r="C30" s="38" t="s">
        <v>163</v>
      </c>
      <c r="D30" s="100">
        <f>D44+D48+D52+D56+D60+D64</f>
        <v>1771</v>
      </c>
      <c r="E30" s="98">
        <f>E44+E48+E52+E56+E60+E64</f>
        <v>370</v>
      </c>
      <c r="F30" s="98">
        <f>F44+F48+F52+F56+F60+F64</f>
        <v>1401</v>
      </c>
      <c r="G30" s="98">
        <f>G44+G48+G52+G56+G60+G64</f>
        <v>677</v>
      </c>
      <c r="H30" s="98">
        <f>H44+H48+H52+H56+H60+H64</f>
        <v>370</v>
      </c>
      <c r="I30" s="108"/>
      <c r="J30" s="108"/>
      <c r="K30" s="113">
        <f t="shared" si="1"/>
        <v>0</v>
      </c>
      <c r="L30" s="108"/>
      <c r="M30" s="108"/>
      <c r="N30" s="108"/>
      <c r="O30" s="108"/>
      <c r="P30" s="113">
        <f t="shared" si="2"/>
        <v>0</v>
      </c>
      <c r="Q30" s="108"/>
      <c r="R30" s="108"/>
      <c r="S30" s="108"/>
      <c r="T30" s="113">
        <f t="shared" si="3"/>
        <v>0</v>
      </c>
      <c r="U30" s="108"/>
      <c r="V30" s="108"/>
      <c r="W30" s="108"/>
      <c r="X30" s="108"/>
      <c r="Y30" s="108"/>
      <c r="Z30" s="108"/>
      <c r="AA30" s="113">
        <f t="shared" si="4"/>
        <v>0</v>
      </c>
      <c r="AB30" s="108"/>
      <c r="AC30" s="108"/>
      <c r="AD30" s="108"/>
      <c r="AE30" s="108"/>
      <c r="AF30" s="108"/>
      <c r="AG30" s="108"/>
      <c r="AH30" s="108"/>
      <c r="AI30" s="113">
        <f t="shared" si="5"/>
        <v>0</v>
      </c>
      <c r="AJ30" s="11"/>
    </row>
    <row r="31" spans="1:35" ht="103.5" hidden="1" thickBot="1">
      <c r="A31" s="121" t="s">
        <v>31</v>
      </c>
      <c r="B31" s="48" t="s">
        <v>80</v>
      </c>
      <c r="C31" s="37" t="s">
        <v>123</v>
      </c>
      <c r="D31" s="73">
        <v>459</v>
      </c>
      <c r="E31" s="55">
        <v>150</v>
      </c>
      <c r="F31" s="55">
        <v>310</v>
      </c>
      <c r="G31" s="51">
        <f aca="true" t="shared" si="6" ref="G31:G43">F31-H31</f>
        <v>160</v>
      </c>
      <c r="H31" s="55">
        <v>150</v>
      </c>
      <c r="I31" s="108"/>
      <c r="J31" s="90"/>
      <c r="K31" s="113">
        <f t="shared" si="1"/>
        <v>0</v>
      </c>
      <c r="L31" s="90"/>
      <c r="M31" s="90"/>
      <c r="N31" s="90"/>
      <c r="O31" s="90"/>
      <c r="P31" s="113">
        <f t="shared" si="2"/>
        <v>0</v>
      </c>
      <c r="Q31" s="90"/>
      <c r="R31" s="90"/>
      <c r="S31" s="90"/>
      <c r="T31" s="113">
        <f t="shared" si="3"/>
        <v>0</v>
      </c>
      <c r="U31" s="90"/>
      <c r="V31" s="90"/>
      <c r="W31" s="90"/>
      <c r="X31" s="90"/>
      <c r="Y31" s="90"/>
      <c r="Z31" s="90"/>
      <c r="AA31" s="113">
        <f t="shared" si="4"/>
        <v>0</v>
      </c>
      <c r="AB31" s="90"/>
      <c r="AC31" s="90"/>
      <c r="AD31" s="90"/>
      <c r="AE31" s="90"/>
      <c r="AF31" s="90"/>
      <c r="AG31" s="90"/>
      <c r="AH31" s="90"/>
      <c r="AI31" s="113">
        <f t="shared" si="5"/>
        <v>0</v>
      </c>
    </row>
    <row r="32" spans="1:35" ht="39.75" hidden="1" thickBot="1">
      <c r="A32" s="121" t="s">
        <v>32</v>
      </c>
      <c r="B32" s="22" t="s">
        <v>81</v>
      </c>
      <c r="C32" s="36" t="s">
        <v>124</v>
      </c>
      <c r="D32" s="74">
        <v>459</v>
      </c>
      <c r="E32" s="74">
        <v>150</v>
      </c>
      <c r="F32" s="74">
        <v>310</v>
      </c>
      <c r="G32" s="51">
        <f t="shared" si="6"/>
        <v>160</v>
      </c>
      <c r="H32" s="51">
        <v>150</v>
      </c>
      <c r="I32" s="107"/>
      <c r="J32" s="90"/>
      <c r="K32" s="113">
        <f t="shared" si="1"/>
        <v>0</v>
      </c>
      <c r="L32" s="90"/>
      <c r="M32" s="90"/>
      <c r="N32" s="90"/>
      <c r="O32" s="90"/>
      <c r="P32" s="113">
        <f t="shared" si="2"/>
        <v>0</v>
      </c>
      <c r="Q32" s="90"/>
      <c r="R32" s="90"/>
      <c r="S32" s="90"/>
      <c r="T32" s="113">
        <f t="shared" si="3"/>
        <v>0</v>
      </c>
      <c r="U32" s="90"/>
      <c r="V32" s="90"/>
      <c r="W32" s="90"/>
      <c r="X32" s="90"/>
      <c r="Y32" s="90"/>
      <c r="Z32" s="90"/>
      <c r="AA32" s="113">
        <f t="shared" si="4"/>
        <v>0</v>
      </c>
      <c r="AB32" s="90"/>
      <c r="AC32" s="90"/>
      <c r="AD32" s="90"/>
      <c r="AE32" s="90"/>
      <c r="AF32" s="90"/>
      <c r="AG32" s="90"/>
      <c r="AH32" s="90"/>
      <c r="AI32" s="113">
        <f t="shared" si="5"/>
        <v>0</v>
      </c>
    </row>
    <row r="33" spans="1:35" ht="65.25" hidden="1" thickBot="1">
      <c r="A33" s="121" t="s">
        <v>33</v>
      </c>
      <c r="B33" s="22" t="s">
        <v>82</v>
      </c>
      <c r="C33" s="36" t="s">
        <v>125</v>
      </c>
      <c r="D33" s="75"/>
      <c r="E33" s="51"/>
      <c r="F33" s="51">
        <v>144</v>
      </c>
      <c r="G33" s="51">
        <f t="shared" si="6"/>
        <v>144</v>
      </c>
      <c r="H33" s="51"/>
      <c r="I33" s="107"/>
      <c r="J33" s="90"/>
      <c r="K33" s="113">
        <f t="shared" si="1"/>
        <v>0</v>
      </c>
      <c r="L33" s="90"/>
      <c r="M33" s="90"/>
      <c r="N33" s="90"/>
      <c r="O33" s="90"/>
      <c r="P33" s="113">
        <f t="shared" si="2"/>
        <v>0</v>
      </c>
      <c r="Q33" s="90"/>
      <c r="R33" s="90"/>
      <c r="S33" s="90"/>
      <c r="T33" s="113">
        <f t="shared" si="3"/>
        <v>0</v>
      </c>
      <c r="U33" s="90"/>
      <c r="V33" s="90"/>
      <c r="W33" s="90"/>
      <c r="X33" s="90"/>
      <c r="Y33" s="90"/>
      <c r="Z33" s="90"/>
      <c r="AA33" s="113">
        <f t="shared" si="4"/>
        <v>0</v>
      </c>
      <c r="AB33" s="90"/>
      <c r="AC33" s="90"/>
      <c r="AD33" s="90"/>
      <c r="AE33" s="90"/>
      <c r="AF33" s="90"/>
      <c r="AG33" s="90"/>
      <c r="AH33" s="90"/>
      <c r="AI33" s="113">
        <f t="shared" si="5"/>
        <v>0</v>
      </c>
    </row>
    <row r="34" spans="1:35" ht="16.5" hidden="1" thickBot="1">
      <c r="A34" s="121" t="s">
        <v>34</v>
      </c>
      <c r="B34" s="22"/>
      <c r="C34" s="76" t="s">
        <v>126</v>
      </c>
      <c r="D34" s="75"/>
      <c r="E34" s="51"/>
      <c r="F34" s="51">
        <v>108</v>
      </c>
      <c r="G34" s="51">
        <f t="shared" si="6"/>
        <v>108</v>
      </c>
      <c r="H34" s="51"/>
      <c r="I34" s="107"/>
      <c r="J34" s="90"/>
      <c r="K34" s="113">
        <f t="shared" si="1"/>
        <v>0</v>
      </c>
      <c r="L34" s="90"/>
      <c r="M34" s="90"/>
      <c r="N34" s="90"/>
      <c r="O34" s="90"/>
      <c r="P34" s="113">
        <f t="shared" si="2"/>
        <v>0</v>
      </c>
      <c r="Q34" s="90"/>
      <c r="R34" s="90"/>
      <c r="S34" s="90"/>
      <c r="T34" s="113">
        <f t="shared" si="3"/>
        <v>0</v>
      </c>
      <c r="U34" s="90"/>
      <c r="V34" s="90"/>
      <c r="W34" s="90"/>
      <c r="X34" s="90"/>
      <c r="Y34" s="90"/>
      <c r="Z34" s="90"/>
      <c r="AA34" s="113">
        <f t="shared" si="4"/>
        <v>0</v>
      </c>
      <c r="AB34" s="90"/>
      <c r="AC34" s="90"/>
      <c r="AD34" s="90"/>
      <c r="AE34" s="90"/>
      <c r="AF34" s="90"/>
      <c r="AG34" s="90"/>
      <c r="AH34" s="90"/>
      <c r="AI34" s="113">
        <f t="shared" si="5"/>
        <v>0</v>
      </c>
    </row>
    <row r="35" spans="1:35" ht="16.5" hidden="1" thickBot="1">
      <c r="A35" s="121" t="s">
        <v>36</v>
      </c>
      <c r="B35" s="22"/>
      <c r="C35" s="37" t="s">
        <v>127</v>
      </c>
      <c r="D35" s="77">
        <v>262</v>
      </c>
      <c r="E35" s="77">
        <v>87</v>
      </c>
      <c r="F35" s="77">
        <v>175</v>
      </c>
      <c r="G35" s="51">
        <f t="shared" si="6"/>
        <v>88</v>
      </c>
      <c r="H35" s="55">
        <v>87</v>
      </c>
      <c r="I35" s="108"/>
      <c r="J35" s="90"/>
      <c r="K35" s="113">
        <f t="shared" si="1"/>
        <v>0</v>
      </c>
      <c r="L35" s="90"/>
      <c r="M35" s="90"/>
      <c r="N35" s="90"/>
      <c r="O35" s="90"/>
      <c r="P35" s="113">
        <f t="shared" si="2"/>
        <v>0</v>
      </c>
      <c r="Q35" s="90"/>
      <c r="R35" s="90"/>
      <c r="S35" s="90"/>
      <c r="T35" s="113">
        <f t="shared" si="3"/>
        <v>0</v>
      </c>
      <c r="U35" s="90"/>
      <c r="V35" s="90"/>
      <c r="W35" s="90"/>
      <c r="X35" s="90"/>
      <c r="Y35" s="90"/>
      <c r="Z35" s="90"/>
      <c r="AA35" s="113">
        <f t="shared" si="4"/>
        <v>0</v>
      </c>
      <c r="AB35" s="90"/>
      <c r="AC35" s="90"/>
      <c r="AD35" s="90"/>
      <c r="AE35" s="90"/>
      <c r="AF35" s="90"/>
      <c r="AG35" s="90"/>
      <c r="AH35" s="90"/>
      <c r="AI35" s="113">
        <f t="shared" si="5"/>
        <v>0</v>
      </c>
    </row>
    <row r="36" spans="1:35" ht="27" hidden="1" thickBot="1">
      <c r="A36" s="121" t="s">
        <v>83</v>
      </c>
      <c r="B36" s="48" t="s">
        <v>84</v>
      </c>
      <c r="C36" s="36" t="s">
        <v>128</v>
      </c>
      <c r="D36" s="74">
        <v>262</v>
      </c>
      <c r="E36" s="74">
        <v>87</v>
      </c>
      <c r="F36" s="74">
        <v>175</v>
      </c>
      <c r="G36" s="51">
        <f t="shared" si="6"/>
        <v>88</v>
      </c>
      <c r="H36" s="51">
        <v>87</v>
      </c>
      <c r="I36" s="107"/>
      <c r="J36" s="107"/>
      <c r="K36" s="113">
        <f t="shared" si="1"/>
        <v>0</v>
      </c>
      <c r="L36" s="107"/>
      <c r="M36" s="107"/>
      <c r="N36" s="107"/>
      <c r="O36" s="107"/>
      <c r="P36" s="113">
        <f t="shared" si="2"/>
        <v>0</v>
      </c>
      <c r="Q36" s="107"/>
      <c r="R36" s="107"/>
      <c r="S36" s="107"/>
      <c r="T36" s="113">
        <f t="shared" si="3"/>
        <v>0</v>
      </c>
      <c r="U36" s="107"/>
      <c r="V36" s="107"/>
      <c r="W36" s="107"/>
      <c r="X36" s="107"/>
      <c r="Y36" s="107"/>
      <c r="Z36" s="107"/>
      <c r="AA36" s="113">
        <f t="shared" si="4"/>
        <v>0</v>
      </c>
      <c r="AB36" s="107"/>
      <c r="AC36" s="107"/>
      <c r="AD36" s="107"/>
      <c r="AE36" s="107"/>
      <c r="AF36" s="107"/>
      <c r="AG36" s="107"/>
      <c r="AH36" s="107"/>
      <c r="AI36" s="113">
        <f t="shared" si="5"/>
        <v>0</v>
      </c>
    </row>
    <row r="37" spans="1:35" ht="39.75" hidden="1" thickBot="1">
      <c r="A37" s="121" t="s">
        <v>87</v>
      </c>
      <c r="B37" s="22" t="s">
        <v>85</v>
      </c>
      <c r="C37" s="36" t="s">
        <v>129</v>
      </c>
      <c r="D37" s="75"/>
      <c r="E37" s="51"/>
      <c r="F37" s="51">
        <v>72</v>
      </c>
      <c r="G37" s="51">
        <f t="shared" si="6"/>
        <v>72</v>
      </c>
      <c r="H37" s="51"/>
      <c r="I37" s="107"/>
      <c r="J37" s="90"/>
      <c r="K37" s="113">
        <f t="shared" si="1"/>
        <v>0</v>
      </c>
      <c r="L37" s="90"/>
      <c r="M37" s="90"/>
      <c r="N37" s="90"/>
      <c r="O37" s="90"/>
      <c r="P37" s="113">
        <f t="shared" si="2"/>
        <v>0</v>
      </c>
      <c r="Q37" s="90"/>
      <c r="R37" s="90"/>
      <c r="S37" s="90"/>
      <c r="T37" s="113">
        <f t="shared" si="3"/>
        <v>0</v>
      </c>
      <c r="U37" s="90"/>
      <c r="V37" s="90"/>
      <c r="W37" s="90"/>
      <c r="X37" s="90"/>
      <c r="Y37" s="90"/>
      <c r="Z37" s="90"/>
      <c r="AA37" s="113">
        <f t="shared" si="4"/>
        <v>0</v>
      </c>
      <c r="AB37" s="90"/>
      <c r="AC37" s="90"/>
      <c r="AD37" s="90"/>
      <c r="AE37" s="90"/>
      <c r="AF37" s="90"/>
      <c r="AG37" s="90"/>
      <c r="AH37" s="90"/>
      <c r="AI37" s="113">
        <f t="shared" si="5"/>
        <v>0</v>
      </c>
    </row>
    <row r="38" spans="1:35" ht="27" hidden="1" thickBot="1">
      <c r="A38" s="121" t="s">
        <v>88</v>
      </c>
      <c r="B38" s="22" t="s">
        <v>86</v>
      </c>
      <c r="C38" s="36" t="s">
        <v>126</v>
      </c>
      <c r="D38" s="75"/>
      <c r="E38" s="51"/>
      <c r="F38" s="51">
        <v>108</v>
      </c>
      <c r="G38" s="51">
        <f t="shared" si="6"/>
        <v>108</v>
      </c>
      <c r="H38" s="51"/>
      <c r="I38" s="107"/>
      <c r="J38" s="90"/>
      <c r="K38" s="113">
        <f t="shared" si="1"/>
        <v>0</v>
      </c>
      <c r="L38" s="90"/>
      <c r="M38" s="90"/>
      <c r="N38" s="90"/>
      <c r="O38" s="90"/>
      <c r="P38" s="113">
        <f t="shared" si="2"/>
        <v>0</v>
      </c>
      <c r="Q38" s="90"/>
      <c r="R38" s="90"/>
      <c r="S38" s="90"/>
      <c r="T38" s="113">
        <f t="shared" si="3"/>
        <v>0</v>
      </c>
      <c r="U38" s="90"/>
      <c r="V38" s="90"/>
      <c r="W38" s="90"/>
      <c r="X38" s="90"/>
      <c r="Y38" s="90"/>
      <c r="Z38" s="90"/>
      <c r="AA38" s="113">
        <f t="shared" si="4"/>
        <v>0</v>
      </c>
      <c r="AB38" s="90"/>
      <c r="AC38" s="90"/>
      <c r="AD38" s="90"/>
      <c r="AE38" s="90"/>
      <c r="AF38" s="90"/>
      <c r="AG38" s="90"/>
      <c r="AH38" s="90"/>
      <c r="AI38" s="113">
        <f t="shared" si="5"/>
        <v>0</v>
      </c>
    </row>
    <row r="39" spans="1:35" ht="16.5" hidden="1" thickBot="1">
      <c r="A39" s="121" t="s">
        <v>37</v>
      </c>
      <c r="B39" s="22"/>
      <c r="C39" s="39" t="s">
        <v>131</v>
      </c>
      <c r="D39" s="77">
        <v>348</v>
      </c>
      <c r="E39" s="77">
        <v>116</v>
      </c>
      <c r="F39" s="77">
        <v>232</v>
      </c>
      <c r="G39" s="51">
        <f t="shared" si="6"/>
        <v>116</v>
      </c>
      <c r="H39" s="55">
        <v>116</v>
      </c>
      <c r="I39" s="108"/>
      <c r="J39" s="90"/>
      <c r="K39" s="113">
        <f t="shared" si="1"/>
        <v>0</v>
      </c>
      <c r="L39" s="90"/>
      <c r="M39" s="90"/>
      <c r="N39" s="90"/>
      <c r="O39" s="90"/>
      <c r="P39" s="113">
        <f t="shared" si="2"/>
        <v>0</v>
      </c>
      <c r="Q39" s="90"/>
      <c r="R39" s="90"/>
      <c r="S39" s="90"/>
      <c r="T39" s="113">
        <f t="shared" si="3"/>
        <v>0</v>
      </c>
      <c r="U39" s="90"/>
      <c r="V39" s="90"/>
      <c r="W39" s="90"/>
      <c r="X39" s="90"/>
      <c r="Y39" s="90"/>
      <c r="Z39" s="90"/>
      <c r="AA39" s="113">
        <f t="shared" si="4"/>
        <v>0</v>
      </c>
      <c r="AB39" s="90"/>
      <c r="AC39" s="90"/>
      <c r="AD39" s="90"/>
      <c r="AE39" s="90"/>
      <c r="AF39" s="90"/>
      <c r="AG39" s="90"/>
      <c r="AH39" s="90"/>
      <c r="AI39" s="113">
        <f t="shared" si="5"/>
        <v>0</v>
      </c>
    </row>
    <row r="40" spans="1:35" ht="16.5" hidden="1" thickBot="1">
      <c r="A40" s="121" t="s">
        <v>38</v>
      </c>
      <c r="B40" s="22"/>
      <c r="C40" s="36" t="s">
        <v>100</v>
      </c>
      <c r="D40" s="74">
        <v>348</v>
      </c>
      <c r="E40" s="74">
        <v>116</v>
      </c>
      <c r="F40" s="74">
        <v>232</v>
      </c>
      <c r="G40" s="51">
        <f t="shared" si="6"/>
        <v>116</v>
      </c>
      <c r="H40" s="51">
        <v>116</v>
      </c>
      <c r="I40" s="107"/>
      <c r="J40" s="90"/>
      <c r="K40" s="113">
        <f t="shared" si="1"/>
        <v>0</v>
      </c>
      <c r="L40" s="90"/>
      <c r="M40" s="90"/>
      <c r="N40" s="90"/>
      <c r="O40" s="90"/>
      <c r="P40" s="113">
        <f t="shared" si="2"/>
        <v>0</v>
      </c>
      <c r="Q40" s="90"/>
      <c r="R40" s="90"/>
      <c r="S40" s="90"/>
      <c r="T40" s="113">
        <f t="shared" si="3"/>
        <v>0</v>
      </c>
      <c r="U40" s="90"/>
      <c r="V40" s="90"/>
      <c r="W40" s="90"/>
      <c r="X40" s="90"/>
      <c r="Y40" s="90"/>
      <c r="Z40" s="90"/>
      <c r="AA40" s="113">
        <f t="shared" si="4"/>
        <v>0</v>
      </c>
      <c r="AB40" s="90"/>
      <c r="AC40" s="90"/>
      <c r="AD40" s="90"/>
      <c r="AE40" s="90"/>
      <c r="AF40" s="90"/>
      <c r="AG40" s="90"/>
      <c r="AH40" s="90"/>
      <c r="AI40" s="113">
        <f t="shared" si="5"/>
        <v>0</v>
      </c>
    </row>
    <row r="41" spans="1:35" ht="52.5" hidden="1" thickBot="1">
      <c r="A41" s="121" t="s">
        <v>89</v>
      </c>
      <c r="B41" s="48" t="s">
        <v>93</v>
      </c>
      <c r="C41" s="36" t="s">
        <v>35</v>
      </c>
      <c r="D41" s="75"/>
      <c r="E41" s="51"/>
      <c r="F41" s="51">
        <v>108</v>
      </c>
      <c r="G41" s="51">
        <f t="shared" si="6"/>
        <v>108</v>
      </c>
      <c r="H41" s="51"/>
      <c r="I41" s="107"/>
      <c r="J41" s="90"/>
      <c r="K41" s="113">
        <f t="shared" si="1"/>
        <v>0</v>
      </c>
      <c r="L41" s="90"/>
      <c r="M41" s="90"/>
      <c r="N41" s="90"/>
      <c r="O41" s="90"/>
      <c r="P41" s="113">
        <f t="shared" si="2"/>
        <v>0</v>
      </c>
      <c r="Q41" s="90"/>
      <c r="R41" s="90"/>
      <c r="S41" s="90"/>
      <c r="T41" s="113">
        <f t="shared" si="3"/>
        <v>0</v>
      </c>
      <c r="U41" s="90"/>
      <c r="V41" s="90"/>
      <c r="W41" s="90"/>
      <c r="X41" s="90"/>
      <c r="Y41" s="90"/>
      <c r="Z41" s="90"/>
      <c r="AA41" s="113">
        <f t="shared" si="4"/>
        <v>0</v>
      </c>
      <c r="AB41" s="90"/>
      <c r="AC41" s="90"/>
      <c r="AD41" s="90"/>
      <c r="AE41" s="90"/>
      <c r="AF41" s="90"/>
      <c r="AG41" s="90"/>
      <c r="AH41" s="90"/>
      <c r="AI41" s="113">
        <f t="shared" si="5"/>
        <v>0</v>
      </c>
    </row>
    <row r="42" spans="1:35" ht="65.25" hidden="1" thickBot="1">
      <c r="A42" s="121" t="s">
        <v>90</v>
      </c>
      <c r="B42" s="22" t="s">
        <v>94</v>
      </c>
      <c r="C42" s="36" t="s">
        <v>100</v>
      </c>
      <c r="D42" s="75"/>
      <c r="E42" s="51"/>
      <c r="F42" s="51">
        <v>144</v>
      </c>
      <c r="G42" s="51">
        <f t="shared" si="6"/>
        <v>144</v>
      </c>
      <c r="H42" s="51"/>
      <c r="I42" s="107"/>
      <c r="J42" s="90"/>
      <c r="K42" s="113">
        <f aca="true" t="shared" si="7" ref="K42:K68">I42*11+J42*6</f>
        <v>0</v>
      </c>
      <c r="L42" s="90"/>
      <c r="M42" s="90"/>
      <c r="N42" s="90"/>
      <c r="O42" s="90"/>
      <c r="P42" s="113">
        <f aca="true" t="shared" si="8" ref="P42:P68">L42*10+M42+N42*6+O42*6</f>
        <v>0</v>
      </c>
      <c r="Q42" s="90"/>
      <c r="R42" s="90"/>
      <c r="S42" s="90"/>
      <c r="T42" s="113">
        <f aca="true" t="shared" si="9" ref="T42:T68">Q42*5+R42*3+S42*9</f>
        <v>0</v>
      </c>
      <c r="U42" s="90"/>
      <c r="V42" s="90"/>
      <c r="W42" s="90"/>
      <c r="X42" s="90"/>
      <c r="Y42" s="90"/>
      <c r="Z42" s="90"/>
      <c r="AA42" s="113">
        <f aca="true" t="shared" si="10" ref="AA42:AA68">U42*7+V42*8+W42+X42*3+Y42+Z42*2</f>
        <v>0</v>
      </c>
      <c r="AB42" s="90"/>
      <c r="AC42" s="90"/>
      <c r="AD42" s="90"/>
      <c r="AE42" s="90"/>
      <c r="AF42" s="90"/>
      <c r="AG42" s="90"/>
      <c r="AH42" s="90"/>
      <c r="AI42" s="113">
        <f aca="true" t="shared" si="11" ref="AI42:AI68">AB42*7+AC42*2+AD42+AE42*3+AF42*2+AG42+AH42</f>
        <v>0</v>
      </c>
    </row>
    <row r="43" spans="1:35" ht="16.5" hidden="1" thickBot="1">
      <c r="A43" s="121" t="s">
        <v>91</v>
      </c>
      <c r="B43" s="22"/>
      <c r="C43" s="51" t="s">
        <v>35</v>
      </c>
      <c r="D43" s="75"/>
      <c r="E43" s="51"/>
      <c r="F43" s="51"/>
      <c r="G43" s="51">
        <f t="shared" si="6"/>
        <v>0</v>
      </c>
      <c r="H43" s="51"/>
      <c r="I43" s="107"/>
      <c r="J43" s="90"/>
      <c r="K43" s="113">
        <f t="shared" si="7"/>
        <v>0</v>
      </c>
      <c r="L43" s="90"/>
      <c r="M43" s="90"/>
      <c r="N43" s="90"/>
      <c r="O43" s="90"/>
      <c r="P43" s="113">
        <f t="shared" si="8"/>
        <v>0</v>
      </c>
      <c r="Q43" s="90"/>
      <c r="R43" s="90"/>
      <c r="S43" s="90"/>
      <c r="T43" s="113">
        <f t="shared" si="9"/>
        <v>0</v>
      </c>
      <c r="U43" s="90"/>
      <c r="V43" s="90"/>
      <c r="W43" s="90"/>
      <c r="X43" s="90"/>
      <c r="Y43" s="90"/>
      <c r="Z43" s="90"/>
      <c r="AA43" s="113">
        <f t="shared" si="10"/>
        <v>0</v>
      </c>
      <c r="AB43" s="90"/>
      <c r="AC43" s="90"/>
      <c r="AD43" s="90"/>
      <c r="AE43" s="90"/>
      <c r="AF43" s="90"/>
      <c r="AG43" s="90"/>
      <c r="AH43" s="90"/>
      <c r="AI43" s="113">
        <f t="shared" si="11"/>
        <v>0</v>
      </c>
    </row>
    <row r="44" spans="1:35" ht="27" thickBot="1">
      <c r="A44" s="120" t="s">
        <v>31</v>
      </c>
      <c r="B44" s="80" t="s">
        <v>111</v>
      </c>
      <c r="C44" s="37" t="s">
        <v>123</v>
      </c>
      <c r="D44" s="77">
        <f aca="true" t="shared" si="12" ref="D44:D68">E44+F44</f>
        <v>588</v>
      </c>
      <c r="E44" s="77">
        <v>114</v>
      </c>
      <c r="F44" s="77">
        <f>F45+F46+F47</f>
        <v>474</v>
      </c>
      <c r="G44" s="51">
        <v>114</v>
      </c>
      <c r="H44" s="77">
        <v>114</v>
      </c>
      <c r="I44" s="109"/>
      <c r="J44" s="90"/>
      <c r="K44" s="113">
        <f t="shared" si="7"/>
        <v>0</v>
      </c>
      <c r="L44" s="90"/>
      <c r="M44" s="90"/>
      <c r="N44" s="90"/>
      <c r="O44" s="90"/>
      <c r="P44" s="113">
        <f t="shared" si="8"/>
        <v>0</v>
      </c>
      <c r="Q44" s="90"/>
      <c r="R44" s="90"/>
      <c r="S44" s="90"/>
      <c r="T44" s="113">
        <f t="shared" si="9"/>
        <v>0</v>
      </c>
      <c r="U44" s="90"/>
      <c r="V44" s="90"/>
      <c r="W44" s="90"/>
      <c r="X44" s="90"/>
      <c r="Y44" s="90"/>
      <c r="Z44" s="90"/>
      <c r="AA44" s="113">
        <f t="shared" si="10"/>
        <v>0</v>
      </c>
      <c r="AB44" s="90"/>
      <c r="AC44" s="90"/>
      <c r="AD44" s="90"/>
      <c r="AE44" s="90"/>
      <c r="AF44" s="90"/>
      <c r="AG44" s="90"/>
      <c r="AH44" s="90"/>
      <c r="AI44" s="113">
        <f t="shared" si="11"/>
        <v>0</v>
      </c>
    </row>
    <row r="45" spans="1:35" ht="27" thickBot="1">
      <c r="A45" s="121" t="s">
        <v>32</v>
      </c>
      <c r="B45" s="82" t="s">
        <v>112</v>
      </c>
      <c r="C45" s="36" t="s">
        <v>99</v>
      </c>
      <c r="D45" s="74">
        <f t="shared" si="12"/>
        <v>342</v>
      </c>
      <c r="E45" s="74">
        <v>114</v>
      </c>
      <c r="F45" s="74">
        <v>228</v>
      </c>
      <c r="G45" s="51">
        <f>F45-H45</f>
        <v>114</v>
      </c>
      <c r="H45" s="74">
        <v>114</v>
      </c>
      <c r="I45" s="110">
        <v>5</v>
      </c>
      <c r="J45" s="110">
        <v>5</v>
      </c>
      <c r="K45" s="113">
        <f t="shared" si="7"/>
        <v>85</v>
      </c>
      <c r="L45" s="110">
        <v>7</v>
      </c>
      <c r="M45" s="110">
        <v>1</v>
      </c>
      <c r="N45" s="110">
        <v>6</v>
      </c>
      <c r="O45" s="110">
        <v>6</v>
      </c>
      <c r="P45" s="113">
        <f t="shared" si="8"/>
        <v>143</v>
      </c>
      <c r="Q45" s="111"/>
      <c r="R45" s="111"/>
      <c r="S45" s="90"/>
      <c r="T45" s="113">
        <f t="shared" si="9"/>
        <v>0</v>
      </c>
      <c r="U45" s="90"/>
      <c r="V45" s="90"/>
      <c r="W45" s="90"/>
      <c r="X45" s="90"/>
      <c r="Y45" s="90"/>
      <c r="Z45" s="90"/>
      <c r="AA45" s="113">
        <f t="shared" si="10"/>
        <v>0</v>
      </c>
      <c r="AB45" s="90"/>
      <c r="AC45" s="90"/>
      <c r="AD45" s="90"/>
      <c r="AE45" s="90"/>
      <c r="AF45" s="90"/>
      <c r="AG45" s="90"/>
      <c r="AH45" s="90"/>
      <c r="AI45" s="113">
        <f t="shared" si="11"/>
        <v>0</v>
      </c>
    </row>
    <row r="46" spans="1:35" ht="16.5" thickBot="1">
      <c r="A46" s="121" t="s">
        <v>34</v>
      </c>
      <c r="B46" s="22" t="s">
        <v>117</v>
      </c>
      <c r="C46" s="36" t="s">
        <v>100</v>
      </c>
      <c r="D46" s="74">
        <f t="shared" si="12"/>
        <v>138</v>
      </c>
      <c r="E46" s="51"/>
      <c r="F46" s="51">
        <v>138</v>
      </c>
      <c r="G46" s="51"/>
      <c r="H46" s="51"/>
      <c r="I46" s="110"/>
      <c r="J46" s="110">
        <v>6</v>
      </c>
      <c r="K46" s="113">
        <f t="shared" si="7"/>
        <v>36</v>
      </c>
      <c r="L46" s="110">
        <v>6</v>
      </c>
      <c r="M46" s="110">
        <v>6</v>
      </c>
      <c r="N46" s="110"/>
      <c r="O46" s="110">
        <v>6</v>
      </c>
      <c r="P46" s="113">
        <f t="shared" si="8"/>
        <v>102</v>
      </c>
      <c r="Q46" s="90"/>
      <c r="R46" s="90"/>
      <c r="S46" s="90"/>
      <c r="T46" s="113">
        <f t="shared" si="9"/>
        <v>0</v>
      </c>
      <c r="U46" s="90"/>
      <c r="V46" s="90"/>
      <c r="W46" s="90"/>
      <c r="X46" s="90"/>
      <c r="Y46" s="90"/>
      <c r="Z46" s="90"/>
      <c r="AA46" s="113">
        <f t="shared" si="10"/>
        <v>0</v>
      </c>
      <c r="AB46" s="90"/>
      <c r="AC46" s="90"/>
      <c r="AD46" s="90"/>
      <c r="AE46" s="90"/>
      <c r="AF46" s="90"/>
      <c r="AG46" s="90"/>
      <c r="AH46" s="90"/>
      <c r="AI46" s="113">
        <f t="shared" si="11"/>
        <v>0</v>
      </c>
    </row>
    <row r="47" spans="1:35" ht="16.5" thickBot="1">
      <c r="A47" s="121" t="s">
        <v>36</v>
      </c>
      <c r="B47" s="22" t="s">
        <v>118</v>
      </c>
      <c r="C47" s="76"/>
      <c r="D47" s="74">
        <f t="shared" si="12"/>
        <v>108</v>
      </c>
      <c r="E47" s="51"/>
      <c r="F47" s="51">
        <v>108</v>
      </c>
      <c r="G47" s="51"/>
      <c r="H47" s="51"/>
      <c r="I47" s="107"/>
      <c r="J47" s="90"/>
      <c r="K47" s="113">
        <f t="shared" si="7"/>
        <v>0</v>
      </c>
      <c r="L47" s="90"/>
      <c r="M47" s="90"/>
      <c r="N47" s="90"/>
      <c r="O47" s="90"/>
      <c r="P47" s="113">
        <f t="shared" si="8"/>
        <v>0</v>
      </c>
      <c r="Q47" s="90"/>
      <c r="R47" s="90"/>
      <c r="S47" s="90"/>
      <c r="T47" s="113">
        <f t="shared" si="9"/>
        <v>0</v>
      </c>
      <c r="U47" s="90"/>
      <c r="V47" s="90"/>
      <c r="W47" s="90"/>
      <c r="X47" s="90">
        <v>36</v>
      </c>
      <c r="Y47" s="90"/>
      <c r="Z47" s="90"/>
      <c r="AA47" s="113">
        <f t="shared" si="10"/>
        <v>108</v>
      </c>
      <c r="AB47" s="90"/>
      <c r="AC47" s="90"/>
      <c r="AD47" s="90"/>
      <c r="AE47" s="90"/>
      <c r="AF47" s="90"/>
      <c r="AG47" s="90"/>
      <c r="AH47" s="90"/>
      <c r="AI47" s="113">
        <f t="shared" si="11"/>
        <v>0</v>
      </c>
    </row>
    <row r="48" spans="1:35" ht="39.75" thickBot="1">
      <c r="A48" s="120" t="s">
        <v>83</v>
      </c>
      <c r="B48" s="48" t="s">
        <v>134</v>
      </c>
      <c r="C48" s="93" t="s">
        <v>154</v>
      </c>
      <c r="D48" s="97">
        <f t="shared" si="12"/>
        <v>117</v>
      </c>
      <c r="E48" s="97">
        <v>21</v>
      </c>
      <c r="F48" s="99">
        <f>F49+F50+F51</f>
        <v>96</v>
      </c>
      <c r="G48" s="97">
        <f>F48-H48</f>
        <v>75</v>
      </c>
      <c r="H48" s="97">
        <v>21</v>
      </c>
      <c r="I48" s="107"/>
      <c r="J48" s="90"/>
      <c r="K48" s="113">
        <f t="shared" si="7"/>
        <v>0</v>
      </c>
      <c r="L48" s="90"/>
      <c r="M48" s="90"/>
      <c r="N48" s="90"/>
      <c r="O48" s="90"/>
      <c r="P48" s="113">
        <f t="shared" si="8"/>
        <v>0</v>
      </c>
      <c r="Q48" s="90"/>
      <c r="R48" s="90"/>
      <c r="S48" s="90"/>
      <c r="T48" s="113">
        <f t="shared" si="9"/>
        <v>0</v>
      </c>
      <c r="U48" s="90"/>
      <c r="V48" s="90"/>
      <c r="W48" s="90"/>
      <c r="X48" s="90"/>
      <c r="Y48" s="90"/>
      <c r="Z48" s="90"/>
      <c r="AA48" s="113">
        <f t="shared" si="10"/>
        <v>0</v>
      </c>
      <c r="AB48" s="90"/>
      <c r="AC48" s="90"/>
      <c r="AD48" s="90"/>
      <c r="AE48" s="90"/>
      <c r="AF48" s="90"/>
      <c r="AG48" s="90"/>
      <c r="AH48" s="90"/>
      <c r="AI48" s="113">
        <f t="shared" si="11"/>
        <v>0</v>
      </c>
    </row>
    <row r="49" spans="1:35" ht="39.75" thickBot="1">
      <c r="A49" s="121" t="s">
        <v>87</v>
      </c>
      <c r="B49" s="22" t="s">
        <v>135</v>
      </c>
      <c r="C49" s="36" t="s">
        <v>100</v>
      </c>
      <c r="D49" s="74">
        <f t="shared" si="12"/>
        <v>63</v>
      </c>
      <c r="E49" s="74">
        <v>21</v>
      </c>
      <c r="F49" s="74">
        <v>42</v>
      </c>
      <c r="G49" s="74">
        <f>F49-H49</f>
        <v>21</v>
      </c>
      <c r="H49" s="74">
        <v>21</v>
      </c>
      <c r="I49" s="107"/>
      <c r="J49" s="90"/>
      <c r="K49" s="113">
        <f t="shared" si="7"/>
        <v>0</v>
      </c>
      <c r="L49" s="90"/>
      <c r="M49" s="90"/>
      <c r="N49" s="90"/>
      <c r="O49" s="90"/>
      <c r="P49" s="113">
        <f t="shared" si="8"/>
        <v>0</v>
      </c>
      <c r="Q49" s="90">
        <v>6</v>
      </c>
      <c r="R49" s="90">
        <v>4</v>
      </c>
      <c r="S49" s="90"/>
      <c r="T49" s="113">
        <f t="shared" si="9"/>
        <v>42</v>
      </c>
      <c r="U49" s="90"/>
      <c r="V49" s="90"/>
      <c r="W49" s="90"/>
      <c r="X49" s="90"/>
      <c r="Y49" s="90"/>
      <c r="Z49" s="90"/>
      <c r="AA49" s="113">
        <f t="shared" si="10"/>
        <v>0</v>
      </c>
      <c r="AB49" s="90"/>
      <c r="AC49" s="90"/>
      <c r="AD49" s="90"/>
      <c r="AE49" s="90"/>
      <c r="AF49" s="90"/>
      <c r="AG49" s="90"/>
      <c r="AH49" s="90"/>
      <c r="AI49" s="113">
        <f t="shared" si="11"/>
        <v>0</v>
      </c>
    </row>
    <row r="50" spans="1:35" ht="16.5" thickBot="1">
      <c r="A50" s="121" t="s">
        <v>37</v>
      </c>
      <c r="B50" s="22" t="s">
        <v>117</v>
      </c>
      <c r="C50" s="36" t="s">
        <v>35</v>
      </c>
      <c r="D50" s="74">
        <f t="shared" si="12"/>
        <v>18</v>
      </c>
      <c r="E50" s="51"/>
      <c r="F50" s="51">
        <v>18</v>
      </c>
      <c r="G50" s="51"/>
      <c r="H50" s="51"/>
      <c r="I50" s="107"/>
      <c r="J50" s="90"/>
      <c r="K50" s="113">
        <f t="shared" si="7"/>
        <v>0</v>
      </c>
      <c r="L50" s="90"/>
      <c r="M50" s="90"/>
      <c r="N50" s="90"/>
      <c r="O50" s="90"/>
      <c r="P50" s="113">
        <f t="shared" si="8"/>
        <v>0</v>
      </c>
      <c r="Q50" s="90"/>
      <c r="R50" s="90">
        <v>6</v>
      </c>
      <c r="S50" s="90"/>
      <c r="T50" s="113">
        <f t="shared" si="9"/>
        <v>18</v>
      </c>
      <c r="U50" s="90"/>
      <c r="V50" s="90"/>
      <c r="W50" s="90"/>
      <c r="X50" s="90"/>
      <c r="Y50" s="90"/>
      <c r="Z50" s="90"/>
      <c r="AA50" s="113">
        <f t="shared" si="10"/>
        <v>0</v>
      </c>
      <c r="AB50" s="90"/>
      <c r="AC50" s="90"/>
      <c r="AD50" s="90"/>
      <c r="AE50" s="90"/>
      <c r="AF50" s="90"/>
      <c r="AG50" s="90"/>
      <c r="AH50" s="90"/>
      <c r="AI50" s="113">
        <f t="shared" si="11"/>
        <v>0</v>
      </c>
    </row>
    <row r="51" spans="1:35" ht="16.5" thickBot="1">
      <c r="A51" s="121" t="s">
        <v>38</v>
      </c>
      <c r="B51" s="22" t="s">
        <v>118</v>
      </c>
      <c r="C51" s="76"/>
      <c r="D51" s="74">
        <f t="shared" si="12"/>
        <v>36</v>
      </c>
      <c r="E51" s="51"/>
      <c r="F51" s="51">
        <v>36</v>
      </c>
      <c r="G51" s="51"/>
      <c r="H51" s="51"/>
      <c r="I51" s="107"/>
      <c r="J51" s="90"/>
      <c r="K51" s="113">
        <f t="shared" si="7"/>
        <v>0</v>
      </c>
      <c r="L51" s="90"/>
      <c r="M51" s="90"/>
      <c r="N51" s="90"/>
      <c r="O51" s="90"/>
      <c r="P51" s="113">
        <f t="shared" si="8"/>
        <v>0</v>
      </c>
      <c r="Q51" s="90"/>
      <c r="R51" s="90"/>
      <c r="S51" s="90"/>
      <c r="T51" s="113">
        <f t="shared" si="9"/>
        <v>0</v>
      </c>
      <c r="U51" s="90"/>
      <c r="V51" s="90"/>
      <c r="W51" s="90"/>
      <c r="X51" s="90"/>
      <c r="Y51" s="90">
        <v>36</v>
      </c>
      <c r="Z51" s="90"/>
      <c r="AA51" s="113">
        <f t="shared" si="10"/>
        <v>36</v>
      </c>
      <c r="AB51" s="90"/>
      <c r="AC51" s="90"/>
      <c r="AD51" s="90"/>
      <c r="AE51" s="90"/>
      <c r="AF51" s="90"/>
      <c r="AG51" s="90"/>
      <c r="AH51" s="90"/>
      <c r="AI51" s="113">
        <f t="shared" si="11"/>
        <v>0</v>
      </c>
    </row>
    <row r="52" spans="1:35" ht="23.25" customHeight="1" thickBot="1">
      <c r="A52" s="120" t="s">
        <v>89</v>
      </c>
      <c r="B52" s="83" t="s">
        <v>113</v>
      </c>
      <c r="C52" s="92" t="s">
        <v>153</v>
      </c>
      <c r="D52" s="77">
        <f t="shared" si="12"/>
        <v>382</v>
      </c>
      <c r="E52" s="77">
        <v>87</v>
      </c>
      <c r="F52" s="77">
        <f>F53+F54+F55</f>
        <v>295</v>
      </c>
      <c r="G52" s="55">
        <f>F52-H52</f>
        <v>208</v>
      </c>
      <c r="H52" s="55">
        <v>87</v>
      </c>
      <c r="I52" s="108"/>
      <c r="J52" s="90"/>
      <c r="K52" s="113">
        <f t="shared" si="7"/>
        <v>0</v>
      </c>
      <c r="L52" s="90"/>
      <c r="M52" s="90"/>
      <c r="N52" s="90"/>
      <c r="O52" s="90"/>
      <c r="P52" s="113">
        <f t="shared" si="8"/>
        <v>0</v>
      </c>
      <c r="Q52" s="90"/>
      <c r="R52" s="90"/>
      <c r="S52" s="90"/>
      <c r="T52" s="113">
        <f t="shared" si="9"/>
        <v>0</v>
      </c>
      <c r="U52" s="90"/>
      <c r="V52" s="90"/>
      <c r="W52" s="90"/>
      <c r="X52" s="90"/>
      <c r="Y52" s="90"/>
      <c r="Z52" s="90"/>
      <c r="AA52" s="113">
        <f t="shared" si="10"/>
        <v>0</v>
      </c>
      <c r="AB52" s="90"/>
      <c r="AC52" s="90"/>
      <c r="AD52" s="90"/>
      <c r="AE52" s="90"/>
      <c r="AF52" s="90"/>
      <c r="AG52" s="90"/>
      <c r="AH52" s="90"/>
      <c r="AI52" s="113">
        <f t="shared" si="11"/>
        <v>0</v>
      </c>
    </row>
    <row r="53" spans="1:35" ht="25.5" thickBot="1">
      <c r="A53" s="121" t="s">
        <v>90</v>
      </c>
      <c r="B53" s="70" t="s">
        <v>114</v>
      </c>
      <c r="C53" s="36" t="s">
        <v>99</v>
      </c>
      <c r="D53" s="74">
        <f t="shared" si="12"/>
        <v>262</v>
      </c>
      <c r="E53" s="74">
        <v>87</v>
      </c>
      <c r="F53" s="74">
        <v>175</v>
      </c>
      <c r="G53" s="51">
        <f>F53-H53</f>
        <v>88</v>
      </c>
      <c r="H53" s="51">
        <v>87</v>
      </c>
      <c r="I53" s="107"/>
      <c r="J53" s="90"/>
      <c r="K53" s="113">
        <f t="shared" si="7"/>
        <v>0</v>
      </c>
      <c r="L53" s="90"/>
      <c r="M53" s="90"/>
      <c r="N53" s="90"/>
      <c r="O53" s="90"/>
      <c r="P53" s="113">
        <f t="shared" si="8"/>
        <v>0</v>
      </c>
      <c r="Q53" s="90"/>
      <c r="R53" s="90"/>
      <c r="S53" s="90">
        <v>9</v>
      </c>
      <c r="T53" s="113">
        <f t="shared" si="9"/>
        <v>81</v>
      </c>
      <c r="U53" s="90">
        <v>7</v>
      </c>
      <c r="V53" s="90">
        <v>5</v>
      </c>
      <c r="W53" s="90">
        <v>5</v>
      </c>
      <c r="X53" s="90"/>
      <c r="Y53" s="90"/>
      <c r="Z53" s="90"/>
      <c r="AA53" s="113">
        <f t="shared" si="10"/>
        <v>94</v>
      </c>
      <c r="AB53" s="90"/>
      <c r="AC53" s="90"/>
      <c r="AD53" s="90"/>
      <c r="AE53" s="90"/>
      <c r="AF53" s="90"/>
      <c r="AG53" s="90"/>
      <c r="AH53" s="90"/>
      <c r="AI53" s="113">
        <f t="shared" si="11"/>
        <v>0</v>
      </c>
    </row>
    <row r="54" spans="1:35" ht="16.5" thickBot="1">
      <c r="A54" s="121" t="s">
        <v>91</v>
      </c>
      <c r="B54" s="22" t="s">
        <v>117</v>
      </c>
      <c r="C54" s="36" t="s">
        <v>152</v>
      </c>
      <c r="D54" s="74">
        <f t="shared" si="12"/>
        <v>48</v>
      </c>
      <c r="E54" s="51"/>
      <c r="F54" s="51">
        <v>48</v>
      </c>
      <c r="G54" s="51"/>
      <c r="H54" s="51"/>
      <c r="I54" s="107"/>
      <c r="J54" s="90"/>
      <c r="K54" s="113">
        <f t="shared" si="7"/>
        <v>0</v>
      </c>
      <c r="L54" s="90"/>
      <c r="M54" s="90"/>
      <c r="N54" s="90"/>
      <c r="O54" s="90"/>
      <c r="P54" s="113">
        <f t="shared" si="8"/>
        <v>0</v>
      </c>
      <c r="Q54" s="90"/>
      <c r="R54" s="90"/>
      <c r="S54" s="90"/>
      <c r="T54" s="113">
        <f t="shared" si="9"/>
        <v>0</v>
      </c>
      <c r="U54" s="90"/>
      <c r="V54" s="90">
        <v>6</v>
      </c>
      <c r="W54" s="90"/>
      <c r="X54" s="90"/>
      <c r="Y54" s="90"/>
      <c r="Z54" s="90"/>
      <c r="AA54" s="113">
        <f t="shared" si="10"/>
        <v>48</v>
      </c>
      <c r="AB54" s="90"/>
      <c r="AC54" s="90"/>
      <c r="AD54" s="90"/>
      <c r="AE54" s="90"/>
      <c r="AF54" s="90"/>
      <c r="AG54" s="90"/>
      <c r="AH54" s="90"/>
      <c r="AI54" s="113">
        <f t="shared" si="11"/>
        <v>0</v>
      </c>
    </row>
    <row r="55" spans="1:35" ht="16.5" thickBot="1">
      <c r="A55" s="121" t="s">
        <v>92</v>
      </c>
      <c r="B55" s="22" t="s">
        <v>118</v>
      </c>
      <c r="C55" s="36" t="s">
        <v>126</v>
      </c>
      <c r="D55" s="74">
        <f t="shared" si="12"/>
        <v>72</v>
      </c>
      <c r="E55" s="51"/>
      <c r="F55" s="51">
        <v>72</v>
      </c>
      <c r="G55" s="51"/>
      <c r="H55" s="51"/>
      <c r="I55" s="107"/>
      <c r="J55" s="90"/>
      <c r="K55" s="113">
        <f t="shared" si="7"/>
        <v>0</v>
      </c>
      <c r="L55" s="90"/>
      <c r="M55" s="90"/>
      <c r="N55" s="90"/>
      <c r="O55" s="90"/>
      <c r="P55" s="113">
        <f t="shared" si="8"/>
        <v>0</v>
      </c>
      <c r="Q55" s="90"/>
      <c r="R55" s="90"/>
      <c r="S55" s="90"/>
      <c r="T55" s="113">
        <f t="shared" si="9"/>
        <v>0</v>
      </c>
      <c r="U55" s="90"/>
      <c r="V55" s="90"/>
      <c r="W55" s="90"/>
      <c r="X55" s="90"/>
      <c r="Y55" s="90"/>
      <c r="Z55" s="90">
        <v>36</v>
      </c>
      <c r="AA55" s="113">
        <f t="shared" si="10"/>
        <v>72</v>
      </c>
      <c r="AB55" s="90"/>
      <c r="AC55" s="90"/>
      <c r="AD55" s="90"/>
      <c r="AE55" s="90"/>
      <c r="AF55" s="90"/>
      <c r="AG55" s="90"/>
      <c r="AH55" s="90"/>
      <c r="AI55" s="113">
        <f t="shared" si="11"/>
        <v>0</v>
      </c>
    </row>
    <row r="56" spans="1:35" ht="27" thickBot="1">
      <c r="A56" s="120" t="s">
        <v>136</v>
      </c>
      <c r="B56" s="80" t="s">
        <v>115</v>
      </c>
      <c r="C56" s="39" t="s">
        <v>155</v>
      </c>
      <c r="D56" s="77">
        <f t="shared" si="12"/>
        <v>480</v>
      </c>
      <c r="E56" s="77">
        <v>116</v>
      </c>
      <c r="F56" s="77">
        <f>F57+F58+F59</f>
        <v>364</v>
      </c>
      <c r="G56" s="77">
        <f>F56-H56</f>
        <v>248</v>
      </c>
      <c r="H56" s="77">
        <v>116</v>
      </c>
      <c r="I56" s="108"/>
      <c r="J56" s="90"/>
      <c r="K56" s="113">
        <f t="shared" si="7"/>
        <v>0</v>
      </c>
      <c r="L56" s="90"/>
      <c r="M56" s="90"/>
      <c r="N56" s="90"/>
      <c r="O56" s="90"/>
      <c r="P56" s="113">
        <f t="shared" si="8"/>
        <v>0</v>
      </c>
      <c r="Q56" s="90"/>
      <c r="R56" s="90"/>
      <c r="S56" s="90"/>
      <c r="T56" s="113">
        <f t="shared" si="9"/>
        <v>0</v>
      </c>
      <c r="U56" s="90"/>
      <c r="V56" s="90"/>
      <c r="W56" s="90"/>
      <c r="X56" s="90"/>
      <c r="Y56" s="90"/>
      <c r="Z56" s="90"/>
      <c r="AA56" s="113">
        <f t="shared" si="10"/>
        <v>0</v>
      </c>
      <c r="AB56" s="90"/>
      <c r="AC56" s="90"/>
      <c r="AD56" s="90"/>
      <c r="AE56" s="90"/>
      <c r="AF56" s="90"/>
      <c r="AG56" s="90"/>
      <c r="AH56" s="90"/>
      <c r="AI56" s="113">
        <f t="shared" si="11"/>
        <v>0</v>
      </c>
    </row>
    <row r="57" spans="1:35" ht="27" thickBot="1">
      <c r="A57" s="121" t="s">
        <v>137</v>
      </c>
      <c r="B57" s="82" t="s">
        <v>116</v>
      </c>
      <c r="C57" s="36" t="s">
        <v>99</v>
      </c>
      <c r="D57" s="74">
        <f t="shared" si="12"/>
        <v>312</v>
      </c>
      <c r="E57" s="74">
        <v>104</v>
      </c>
      <c r="F57" s="74">
        <v>208</v>
      </c>
      <c r="G57" s="51">
        <f>F57-H57</f>
        <v>104</v>
      </c>
      <c r="H57" s="51">
        <v>104</v>
      </c>
      <c r="I57" s="107"/>
      <c r="J57" s="90"/>
      <c r="K57" s="113">
        <f t="shared" si="7"/>
        <v>0</v>
      </c>
      <c r="L57" s="90"/>
      <c r="M57" s="90"/>
      <c r="N57" s="90"/>
      <c r="O57" s="90"/>
      <c r="P57" s="113">
        <f t="shared" si="8"/>
        <v>0</v>
      </c>
      <c r="Q57" s="90"/>
      <c r="R57" s="90"/>
      <c r="S57" s="90"/>
      <c r="T57" s="113">
        <f t="shared" si="9"/>
        <v>0</v>
      </c>
      <c r="U57" s="90">
        <v>4</v>
      </c>
      <c r="V57" s="90">
        <v>2</v>
      </c>
      <c r="W57" s="90">
        <v>4</v>
      </c>
      <c r="X57" s="90"/>
      <c r="Y57" s="90"/>
      <c r="Z57" s="90"/>
      <c r="AA57" s="113">
        <f t="shared" si="10"/>
        <v>48</v>
      </c>
      <c r="AB57" s="90">
        <v>17</v>
      </c>
      <c r="AC57" s="90">
        <v>15</v>
      </c>
      <c r="AD57" s="90">
        <v>11</v>
      </c>
      <c r="AE57" s="90"/>
      <c r="AF57" s="90"/>
      <c r="AG57" s="90"/>
      <c r="AH57" s="90"/>
      <c r="AI57" s="113">
        <f t="shared" si="11"/>
        <v>160</v>
      </c>
    </row>
    <row r="58" spans="1:35" ht="16.5" thickBot="1">
      <c r="A58" s="121" t="s">
        <v>138</v>
      </c>
      <c r="B58" s="22" t="s">
        <v>117</v>
      </c>
      <c r="C58" s="36" t="s">
        <v>100</v>
      </c>
      <c r="D58" s="74">
        <f t="shared" si="12"/>
        <v>84</v>
      </c>
      <c r="E58" s="51"/>
      <c r="F58" s="51">
        <v>84</v>
      </c>
      <c r="G58" s="51"/>
      <c r="H58" s="51"/>
      <c r="I58" s="107"/>
      <c r="J58" s="90"/>
      <c r="K58" s="113">
        <f t="shared" si="7"/>
        <v>0</v>
      </c>
      <c r="L58" s="90"/>
      <c r="M58" s="90"/>
      <c r="N58" s="90"/>
      <c r="O58" s="90"/>
      <c r="P58" s="113">
        <f t="shared" si="8"/>
        <v>0</v>
      </c>
      <c r="Q58" s="90"/>
      <c r="R58" s="90"/>
      <c r="S58" s="90"/>
      <c r="T58" s="113">
        <f t="shared" si="9"/>
        <v>0</v>
      </c>
      <c r="U58" s="90"/>
      <c r="V58" s="90"/>
      <c r="W58" s="90">
        <v>12</v>
      </c>
      <c r="X58" s="90"/>
      <c r="Y58" s="90"/>
      <c r="Z58" s="90"/>
      <c r="AA58" s="113">
        <f t="shared" si="10"/>
        <v>12</v>
      </c>
      <c r="AB58" s="90">
        <v>6</v>
      </c>
      <c r="AC58" s="90">
        <v>12</v>
      </c>
      <c r="AD58" s="90">
        <v>6</v>
      </c>
      <c r="AE58" s="90"/>
      <c r="AF58" s="90"/>
      <c r="AG58" s="90"/>
      <c r="AH58" s="90"/>
      <c r="AI58" s="113">
        <f t="shared" si="11"/>
        <v>72</v>
      </c>
    </row>
    <row r="59" spans="1:35" ht="16.5" thickBot="1">
      <c r="A59" s="121" t="s">
        <v>139</v>
      </c>
      <c r="B59" s="22" t="s">
        <v>118</v>
      </c>
      <c r="C59" s="36" t="s">
        <v>35</v>
      </c>
      <c r="D59" s="74">
        <f t="shared" si="12"/>
        <v>72</v>
      </c>
      <c r="E59" s="51"/>
      <c r="F59" s="51">
        <v>72</v>
      </c>
      <c r="G59" s="51"/>
      <c r="H59" s="51"/>
      <c r="I59" s="107"/>
      <c r="J59" s="90"/>
      <c r="K59" s="113">
        <f t="shared" si="7"/>
        <v>0</v>
      </c>
      <c r="L59" s="90"/>
      <c r="M59" s="90"/>
      <c r="N59" s="90"/>
      <c r="O59" s="90"/>
      <c r="P59" s="113">
        <f t="shared" si="8"/>
        <v>0</v>
      </c>
      <c r="Q59" s="90"/>
      <c r="R59" s="90"/>
      <c r="S59" s="90"/>
      <c r="T59" s="113">
        <f t="shared" si="9"/>
        <v>0</v>
      </c>
      <c r="U59" s="90"/>
      <c r="V59" s="90"/>
      <c r="W59" s="90"/>
      <c r="X59" s="90"/>
      <c r="Y59" s="90"/>
      <c r="Z59" s="90"/>
      <c r="AA59" s="113">
        <f t="shared" si="10"/>
        <v>0</v>
      </c>
      <c r="AB59" s="90"/>
      <c r="AC59" s="90"/>
      <c r="AD59" s="90"/>
      <c r="AE59" s="90"/>
      <c r="AF59" s="90">
        <v>36</v>
      </c>
      <c r="AG59" s="90"/>
      <c r="AH59" s="90"/>
      <c r="AI59" s="113">
        <f t="shared" si="11"/>
        <v>72</v>
      </c>
    </row>
    <row r="60" spans="1:35" ht="45" customHeight="1" thickBot="1">
      <c r="A60" s="120" t="s">
        <v>142</v>
      </c>
      <c r="B60" s="48" t="s">
        <v>140</v>
      </c>
      <c r="C60" s="93" t="s">
        <v>156</v>
      </c>
      <c r="D60" s="77">
        <f t="shared" si="12"/>
        <v>105</v>
      </c>
      <c r="E60" s="77">
        <v>17</v>
      </c>
      <c r="F60" s="77">
        <f>F61+F62+F63</f>
        <v>88</v>
      </c>
      <c r="G60" s="77">
        <v>17</v>
      </c>
      <c r="H60" s="77">
        <v>17</v>
      </c>
      <c r="I60" s="107"/>
      <c r="J60" s="90"/>
      <c r="K60" s="113">
        <f t="shared" si="7"/>
        <v>0</v>
      </c>
      <c r="L60" s="90"/>
      <c r="M60" s="90"/>
      <c r="N60" s="90"/>
      <c r="O60" s="90"/>
      <c r="P60" s="113">
        <f t="shared" si="8"/>
        <v>0</v>
      </c>
      <c r="Q60" s="90"/>
      <c r="R60" s="90"/>
      <c r="S60" s="90"/>
      <c r="T60" s="113">
        <f t="shared" si="9"/>
        <v>0</v>
      </c>
      <c r="U60" s="90"/>
      <c r="V60" s="90"/>
      <c r="W60" s="90"/>
      <c r="X60" s="90"/>
      <c r="Y60" s="90"/>
      <c r="Z60" s="90"/>
      <c r="AA60" s="113">
        <f t="shared" si="10"/>
        <v>0</v>
      </c>
      <c r="AB60" s="90"/>
      <c r="AC60" s="90"/>
      <c r="AD60" s="90"/>
      <c r="AE60" s="90"/>
      <c r="AF60" s="90"/>
      <c r="AG60" s="90"/>
      <c r="AH60" s="90"/>
      <c r="AI60" s="113">
        <f t="shared" si="11"/>
        <v>0</v>
      </c>
    </row>
    <row r="61" spans="1:35" ht="41.25" customHeight="1" thickBot="1">
      <c r="A61" s="121" t="s">
        <v>143</v>
      </c>
      <c r="B61" s="22" t="s">
        <v>141</v>
      </c>
      <c r="C61" s="36" t="s">
        <v>100</v>
      </c>
      <c r="D61" s="74">
        <f t="shared" si="12"/>
        <v>51</v>
      </c>
      <c r="E61" s="74">
        <v>17</v>
      </c>
      <c r="F61" s="74">
        <v>34</v>
      </c>
      <c r="G61" s="74">
        <f>F61-H61</f>
        <v>17</v>
      </c>
      <c r="H61" s="74">
        <v>17</v>
      </c>
      <c r="I61" s="107"/>
      <c r="J61" s="90"/>
      <c r="K61" s="113">
        <f t="shared" si="7"/>
        <v>0</v>
      </c>
      <c r="L61" s="90"/>
      <c r="M61" s="90"/>
      <c r="N61" s="90"/>
      <c r="O61" s="90"/>
      <c r="P61" s="113">
        <f t="shared" si="8"/>
        <v>0</v>
      </c>
      <c r="Q61" s="90"/>
      <c r="R61" s="90"/>
      <c r="S61" s="90"/>
      <c r="T61" s="113">
        <f t="shared" si="9"/>
        <v>0</v>
      </c>
      <c r="U61" s="90"/>
      <c r="V61" s="90"/>
      <c r="W61" s="90"/>
      <c r="X61" s="90"/>
      <c r="Y61" s="90"/>
      <c r="Z61" s="90"/>
      <c r="AA61" s="113">
        <f t="shared" si="10"/>
        <v>0</v>
      </c>
      <c r="AB61" s="90"/>
      <c r="AC61" s="90"/>
      <c r="AD61" s="90">
        <v>13</v>
      </c>
      <c r="AE61" s="90">
        <v>7</v>
      </c>
      <c r="AF61" s="90"/>
      <c r="AG61" s="90"/>
      <c r="AH61" s="90"/>
      <c r="AI61" s="113">
        <f t="shared" si="11"/>
        <v>34</v>
      </c>
    </row>
    <row r="62" spans="1:35" ht="16.5" thickBot="1">
      <c r="A62" s="121" t="s">
        <v>144</v>
      </c>
      <c r="B62" s="22" t="s">
        <v>117</v>
      </c>
      <c r="C62" s="36" t="s">
        <v>35</v>
      </c>
      <c r="D62" s="74">
        <f t="shared" si="12"/>
        <v>18</v>
      </c>
      <c r="E62" s="51"/>
      <c r="F62" s="51">
        <v>18</v>
      </c>
      <c r="G62" s="51"/>
      <c r="H62" s="51"/>
      <c r="I62" s="107"/>
      <c r="J62" s="90"/>
      <c r="K62" s="113">
        <f t="shared" si="7"/>
        <v>0</v>
      </c>
      <c r="L62" s="90"/>
      <c r="M62" s="90"/>
      <c r="N62" s="90"/>
      <c r="O62" s="90"/>
      <c r="P62" s="113">
        <f t="shared" si="8"/>
        <v>0</v>
      </c>
      <c r="Q62" s="90"/>
      <c r="R62" s="90"/>
      <c r="S62" s="90"/>
      <c r="T62" s="113">
        <f t="shared" si="9"/>
        <v>0</v>
      </c>
      <c r="U62" s="90"/>
      <c r="V62" s="90"/>
      <c r="W62" s="90"/>
      <c r="X62" s="90"/>
      <c r="Y62" s="90"/>
      <c r="Z62" s="90"/>
      <c r="AA62" s="113">
        <f t="shared" si="10"/>
        <v>0</v>
      </c>
      <c r="AB62" s="90"/>
      <c r="AC62" s="90"/>
      <c r="AD62" s="90"/>
      <c r="AE62" s="90">
        <v>6</v>
      </c>
      <c r="AF62" s="90"/>
      <c r="AG62" s="90"/>
      <c r="AH62" s="90"/>
      <c r="AI62" s="113">
        <f t="shared" si="11"/>
        <v>18</v>
      </c>
    </row>
    <row r="63" spans="1:35" ht="16.5" thickBot="1">
      <c r="A63" s="121" t="s">
        <v>145</v>
      </c>
      <c r="B63" s="22" t="s">
        <v>118</v>
      </c>
      <c r="C63" s="36" t="s">
        <v>35</v>
      </c>
      <c r="D63" s="74">
        <f t="shared" si="12"/>
        <v>36</v>
      </c>
      <c r="E63" s="51"/>
      <c r="F63" s="51">
        <v>36</v>
      </c>
      <c r="G63" s="51"/>
      <c r="H63" s="51"/>
      <c r="I63" s="107"/>
      <c r="J63" s="90"/>
      <c r="K63" s="113">
        <f t="shared" si="7"/>
        <v>0</v>
      </c>
      <c r="L63" s="90"/>
      <c r="M63" s="90"/>
      <c r="N63" s="90"/>
      <c r="O63" s="90"/>
      <c r="P63" s="113">
        <f t="shared" si="8"/>
        <v>0</v>
      </c>
      <c r="Q63" s="90"/>
      <c r="R63" s="90"/>
      <c r="S63" s="90"/>
      <c r="T63" s="113">
        <f t="shared" si="9"/>
        <v>0</v>
      </c>
      <c r="U63" s="90"/>
      <c r="V63" s="90"/>
      <c r="W63" s="90"/>
      <c r="X63" s="90"/>
      <c r="Y63" s="90"/>
      <c r="Z63" s="90"/>
      <c r="AA63" s="113">
        <f t="shared" si="10"/>
        <v>0</v>
      </c>
      <c r="AB63" s="90"/>
      <c r="AC63" s="90"/>
      <c r="AD63" s="90"/>
      <c r="AE63" s="90"/>
      <c r="AF63" s="90"/>
      <c r="AG63" s="90">
        <v>36</v>
      </c>
      <c r="AH63" s="90"/>
      <c r="AI63" s="113">
        <f t="shared" si="11"/>
        <v>36</v>
      </c>
    </row>
    <row r="64" spans="1:35" ht="27" thickBot="1">
      <c r="A64" s="120" t="s">
        <v>146</v>
      </c>
      <c r="B64" s="48" t="s">
        <v>147</v>
      </c>
      <c r="C64" s="93" t="s">
        <v>131</v>
      </c>
      <c r="D64" s="77">
        <f t="shared" si="12"/>
        <v>99</v>
      </c>
      <c r="E64" s="77">
        <v>15</v>
      </c>
      <c r="F64" s="77">
        <f>F65+F66+F67</f>
        <v>84</v>
      </c>
      <c r="G64" s="77">
        <v>15</v>
      </c>
      <c r="H64" s="77">
        <v>15</v>
      </c>
      <c r="I64" s="107"/>
      <c r="J64" s="90"/>
      <c r="K64" s="113">
        <f t="shared" si="7"/>
        <v>0</v>
      </c>
      <c r="L64" s="90"/>
      <c r="M64" s="90"/>
      <c r="N64" s="90"/>
      <c r="O64" s="90"/>
      <c r="P64" s="113">
        <f t="shared" si="8"/>
        <v>0</v>
      </c>
      <c r="Q64" s="90"/>
      <c r="R64" s="90"/>
      <c r="S64" s="90"/>
      <c r="T64" s="113">
        <f t="shared" si="9"/>
        <v>0</v>
      </c>
      <c r="U64" s="90"/>
      <c r="V64" s="90"/>
      <c r="W64" s="90"/>
      <c r="X64" s="90"/>
      <c r="Y64" s="90"/>
      <c r="Z64" s="90"/>
      <c r="AA64" s="113">
        <f t="shared" si="10"/>
        <v>0</v>
      </c>
      <c r="AB64" s="90"/>
      <c r="AC64" s="90"/>
      <c r="AD64" s="90"/>
      <c r="AE64" s="90"/>
      <c r="AF64" s="90"/>
      <c r="AG64" s="90"/>
      <c r="AH64" s="90"/>
      <c r="AI64" s="113">
        <f t="shared" si="11"/>
        <v>0</v>
      </c>
    </row>
    <row r="65" spans="1:35" ht="27" thickBot="1">
      <c r="A65" s="121" t="s">
        <v>148</v>
      </c>
      <c r="B65" s="22" t="s">
        <v>149</v>
      </c>
      <c r="C65" s="36" t="s">
        <v>100</v>
      </c>
      <c r="D65" s="74">
        <f t="shared" si="12"/>
        <v>45</v>
      </c>
      <c r="E65" s="51">
        <v>15</v>
      </c>
      <c r="F65" s="51">
        <v>30</v>
      </c>
      <c r="G65" s="51">
        <f>F65-H65</f>
        <v>15</v>
      </c>
      <c r="H65" s="51">
        <v>15</v>
      </c>
      <c r="I65" s="107"/>
      <c r="J65" s="90"/>
      <c r="K65" s="113">
        <f t="shared" si="7"/>
        <v>0</v>
      </c>
      <c r="L65" s="90"/>
      <c r="M65" s="90"/>
      <c r="N65" s="90"/>
      <c r="O65" s="90"/>
      <c r="P65" s="113">
        <f t="shared" si="8"/>
        <v>0</v>
      </c>
      <c r="Q65" s="90"/>
      <c r="R65" s="90"/>
      <c r="S65" s="90"/>
      <c r="T65" s="113">
        <f t="shared" si="9"/>
        <v>0</v>
      </c>
      <c r="U65" s="90"/>
      <c r="V65" s="90"/>
      <c r="W65" s="90"/>
      <c r="X65" s="90"/>
      <c r="Y65" s="90"/>
      <c r="Z65" s="90"/>
      <c r="AA65" s="113">
        <f t="shared" si="10"/>
        <v>0</v>
      </c>
      <c r="AB65" s="90"/>
      <c r="AC65" s="90"/>
      <c r="AD65" s="90"/>
      <c r="AE65" s="90">
        <v>10</v>
      </c>
      <c r="AF65" s="90"/>
      <c r="AG65" s="90"/>
      <c r="AH65" s="90"/>
      <c r="AI65" s="113">
        <f t="shared" si="11"/>
        <v>30</v>
      </c>
    </row>
    <row r="66" spans="1:35" ht="16.5" thickBot="1">
      <c r="A66" s="121" t="s">
        <v>150</v>
      </c>
      <c r="B66" s="22" t="s">
        <v>117</v>
      </c>
      <c r="C66" s="36" t="s">
        <v>100</v>
      </c>
      <c r="D66" s="74">
        <f t="shared" si="12"/>
        <v>18</v>
      </c>
      <c r="E66" s="51"/>
      <c r="F66" s="51">
        <v>18</v>
      </c>
      <c r="G66" s="51"/>
      <c r="H66" s="51"/>
      <c r="I66" s="107"/>
      <c r="J66" s="90"/>
      <c r="K66" s="113">
        <f t="shared" si="7"/>
        <v>0</v>
      </c>
      <c r="L66" s="90"/>
      <c r="M66" s="90"/>
      <c r="N66" s="90"/>
      <c r="O66" s="90"/>
      <c r="P66" s="113">
        <f t="shared" si="8"/>
        <v>0</v>
      </c>
      <c r="Q66" s="90"/>
      <c r="R66" s="90"/>
      <c r="S66" s="90"/>
      <c r="T66" s="113">
        <f t="shared" si="9"/>
        <v>0</v>
      </c>
      <c r="U66" s="90"/>
      <c r="V66" s="90"/>
      <c r="W66" s="90"/>
      <c r="X66" s="90"/>
      <c r="Y66" s="90"/>
      <c r="Z66" s="90"/>
      <c r="AA66" s="113">
        <f t="shared" si="10"/>
        <v>0</v>
      </c>
      <c r="AB66" s="90"/>
      <c r="AC66" s="90"/>
      <c r="AD66" s="90"/>
      <c r="AE66" s="90">
        <v>6</v>
      </c>
      <c r="AF66" s="90"/>
      <c r="AG66" s="90"/>
      <c r="AH66" s="90"/>
      <c r="AI66" s="113">
        <f t="shared" si="11"/>
        <v>18</v>
      </c>
    </row>
    <row r="67" spans="1:35" ht="16.5" thickBot="1">
      <c r="A67" s="121" t="s">
        <v>151</v>
      </c>
      <c r="B67" s="22" t="s">
        <v>118</v>
      </c>
      <c r="C67" s="36" t="s">
        <v>35</v>
      </c>
      <c r="D67" s="74">
        <f t="shared" si="12"/>
        <v>36</v>
      </c>
      <c r="E67" s="51"/>
      <c r="F67" s="51">
        <v>36</v>
      </c>
      <c r="G67" s="51"/>
      <c r="H67" s="51"/>
      <c r="I67" s="107"/>
      <c r="J67" s="90"/>
      <c r="K67" s="113">
        <f t="shared" si="7"/>
        <v>0</v>
      </c>
      <c r="L67" s="90"/>
      <c r="M67" s="90"/>
      <c r="N67" s="90"/>
      <c r="O67" s="90"/>
      <c r="P67" s="113">
        <f t="shared" si="8"/>
        <v>0</v>
      </c>
      <c r="Q67" s="90"/>
      <c r="R67" s="90"/>
      <c r="S67" s="90"/>
      <c r="T67" s="113">
        <f t="shared" si="9"/>
        <v>0</v>
      </c>
      <c r="U67" s="90"/>
      <c r="V67" s="90"/>
      <c r="W67" s="90"/>
      <c r="X67" s="90"/>
      <c r="Y67" s="90"/>
      <c r="Z67" s="90"/>
      <c r="AA67" s="113">
        <f t="shared" si="10"/>
        <v>0</v>
      </c>
      <c r="AB67" s="90"/>
      <c r="AC67" s="90"/>
      <c r="AD67" s="90"/>
      <c r="AE67" s="90"/>
      <c r="AF67" s="90"/>
      <c r="AG67" s="90"/>
      <c r="AH67" s="90">
        <v>36</v>
      </c>
      <c r="AI67" s="113">
        <f t="shared" si="11"/>
        <v>36</v>
      </c>
    </row>
    <row r="68" spans="1:35" ht="16.5" thickBot="1">
      <c r="A68" s="120" t="s">
        <v>39</v>
      </c>
      <c r="B68" s="48" t="s">
        <v>40</v>
      </c>
      <c r="C68" s="36" t="s">
        <v>130</v>
      </c>
      <c r="D68" s="74">
        <f t="shared" si="12"/>
        <v>80</v>
      </c>
      <c r="E68" s="55">
        <v>40</v>
      </c>
      <c r="F68" s="55">
        <v>40</v>
      </c>
      <c r="G68" s="51">
        <f>F68-H68</f>
        <v>0</v>
      </c>
      <c r="H68" s="55">
        <v>40</v>
      </c>
      <c r="I68" s="108"/>
      <c r="J68" s="90"/>
      <c r="K68" s="113">
        <f t="shared" si="7"/>
        <v>0</v>
      </c>
      <c r="L68" s="90"/>
      <c r="M68" s="90"/>
      <c r="N68" s="90"/>
      <c r="O68" s="90"/>
      <c r="P68" s="113">
        <f t="shared" si="8"/>
        <v>0</v>
      </c>
      <c r="Q68" s="90"/>
      <c r="R68" s="90"/>
      <c r="S68" s="90"/>
      <c r="T68" s="113">
        <f t="shared" si="9"/>
        <v>0</v>
      </c>
      <c r="U68" s="90">
        <v>2</v>
      </c>
      <c r="V68" s="90">
        <v>1</v>
      </c>
      <c r="W68" s="90"/>
      <c r="X68" s="90"/>
      <c r="Y68" s="90"/>
      <c r="Z68" s="90"/>
      <c r="AA68" s="113">
        <f t="shared" si="10"/>
        <v>22</v>
      </c>
      <c r="AB68" s="90">
        <v>2</v>
      </c>
      <c r="AC68" s="90">
        <v>2</v>
      </c>
      <c r="AD68" s="90"/>
      <c r="AE68" s="90"/>
      <c r="AF68" s="90"/>
      <c r="AG68" s="90"/>
      <c r="AH68" s="90"/>
      <c r="AI68" s="113">
        <f t="shared" si="11"/>
        <v>18</v>
      </c>
    </row>
    <row r="69" spans="1:36" ht="32.25" customHeight="1" thickBot="1">
      <c r="A69" s="179" t="s">
        <v>132</v>
      </c>
      <c r="B69" s="179"/>
      <c r="C69" s="179"/>
      <c r="D69" s="179"/>
      <c r="E69" s="179"/>
      <c r="F69" s="210" t="s">
        <v>41</v>
      </c>
      <c r="G69" s="230" t="s">
        <v>45</v>
      </c>
      <c r="H69" s="231"/>
      <c r="I69" s="232"/>
      <c r="J69" s="229"/>
      <c r="K69" s="108">
        <f>K10+K11+K12+K13+K14+K15+K16+K17+K18+K19+K20+K21+K23+K24+K25+K26+K27+K28+K45+K49+K53+K57+K61+K65</f>
        <v>576</v>
      </c>
      <c r="L69" s="108"/>
      <c r="M69" s="108"/>
      <c r="N69" s="108"/>
      <c r="O69" s="108"/>
      <c r="P69" s="108">
        <f>P10+P11+P12+P13+P14+P15+P16+P17+P18+P19+P20+P21+P23+P24+P25+P26+P27+P28+P45+P49+P53+P57+P61+P65+P68</f>
        <v>726</v>
      </c>
      <c r="Q69" s="108"/>
      <c r="R69" s="108"/>
      <c r="S69" s="192"/>
      <c r="T69" s="108">
        <f>T10+T11+T12+T13+T14+T15+T16+T17+T18+T19+T20+T21+T23+T24+T25+T26+T27+T28+T45+T49+T53+T57+T61+T65+T68</f>
        <v>594</v>
      </c>
      <c r="U69" s="108"/>
      <c r="V69" s="108"/>
      <c r="W69" s="108"/>
      <c r="X69" s="108"/>
      <c r="Y69" s="108"/>
      <c r="Z69" s="108"/>
      <c r="AA69" s="108">
        <f>AA10+AA11+AA12+AA13+AA14+AA15+AA16+AA17+AA18+AA19+AA20+AA21+AA23+AA24+AA25+AA26+AA27+AA28+AA45+AA49+AA53+AA57+AA61+AA65+AA68</f>
        <v>516</v>
      </c>
      <c r="AB69" s="108"/>
      <c r="AC69" s="108"/>
      <c r="AD69" s="108"/>
      <c r="AE69" s="192"/>
      <c r="AF69" s="108"/>
      <c r="AG69" s="108"/>
      <c r="AH69" s="108"/>
      <c r="AI69" s="108">
        <f>AI24+AI27+AI28+AI49+AI53+AI57+AI61+AI65+AI68</f>
        <v>360</v>
      </c>
      <c r="AJ69" s="106"/>
    </row>
    <row r="70" spans="1:35" ht="16.5" thickBot="1">
      <c r="A70" s="180"/>
      <c r="B70" s="180"/>
      <c r="C70" s="180"/>
      <c r="D70" s="180"/>
      <c r="E70" s="180"/>
      <c r="F70" s="210"/>
      <c r="G70" s="233" t="s">
        <v>46</v>
      </c>
      <c r="H70" s="234"/>
      <c r="I70" s="235"/>
      <c r="J70" s="192"/>
      <c r="K70" s="108"/>
      <c r="L70" s="108"/>
      <c r="M70" s="108"/>
      <c r="N70" s="108"/>
      <c r="O70" s="108"/>
      <c r="P70" s="108"/>
      <c r="Q70" s="108"/>
      <c r="R70" s="108"/>
      <c r="S70" s="192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92"/>
      <c r="AF70" s="108"/>
      <c r="AG70" s="108"/>
      <c r="AH70" s="108"/>
      <c r="AI70" s="108"/>
    </row>
    <row r="71" spans="1:35" ht="27.75" customHeight="1" thickBot="1">
      <c r="A71" s="179" t="s">
        <v>43</v>
      </c>
      <c r="B71" s="179"/>
      <c r="C71" s="179"/>
      <c r="D71" s="179"/>
      <c r="E71" s="179"/>
      <c r="F71" s="210"/>
      <c r="G71" s="201" t="s">
        <v>47</v>
      </c>
      <c r="H71" s="201"/>
      <c r="I71" s="107"/>
      <c r="J71" s="108" t="s">
        <v>22</v>
      </c>
      <c r="K71" s="108">
        <v>36</v>
      </c>
      <c r="L71" s="108"/>
      <c r="M71" s="108"/>
      <c r="N71" s="108"/>
      <c r="O71" s="108"/>
      <c r="P71" s="108">
        <v>102</v>
      </c>
      <c r="Q71" s="108"/>
      <c r="R71" s="108"/>
      <c r="S71" s="108"/>
      <c r="T71" s="108">
        <v>18</v>
      </c>
      <c r="U71" s="108"/>
      <c r="V71" s="108"/>
      <c r="W71" s="108"/>
      <c r="X71" s="108"/>
      <c r="Y71" s="108"/>
      <c r="Z71" s="108"/>
      <c r="AA71" s="108">
        <v>60</v>
      </c>
      <c r="AB71" s="108"/>
      <c r="AC71" s="108"/>
      <c r="AD71" s="108"/>
      <c r="AE71" s="108"/>
      <c r="AF71" s="108"/>
      <c r="AG71" s="108"/>
      <c r="AH71" s="108"/>
      <c r="AI71" s="108">
        <v>108</v>
      </c>
    </row>
    <row r="72" spans="1:35" ht="52.5" customHeight="1" thickBot="1">
      <c r="A72" s="181" t="s">
        <v>44</v>
      </c>
      <c r="B72" s="181"/>
      <c r="C72" s="181"/>
      <c r="D72" s="181"/>
      <c r="E72" s="181"/>
      <c r="F72" s="210"/>
      <c r="G72" s="201" t="s">
        <v>48</v>
      </c>
      <c r="H72" s="201"/>
      <c r="I72" s="107"/>
      <c r="J72" s="108" t="s">
        <v>22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>
        <v>216</v>
      </c>
      <c r="AB72" s="108"/>
      <c r="AC72" s="108"/>
      <c r="AD72" s="108"/>
      <c r="AE72" s="108"/>
      <c r="AF72" s="108"/>
      <c r="AG72" s="108"/>
      <c r="AH72" s="108"/>
      <c r="AI72" s="108">
        <v>144</v>
      </c>
    </row>
    <row r="73" spans="1:35" ht="24.75" customHeight="1" thickBot="1">
      <c r="A73" s="178"/>
      <c r="B73" s="178"/>
      <c r="C73" s="178"/>
      <c r="D73" s="178"/>
      <c r="E73" s="178"/>
      <c r="F73" s="210"/>
      <c r="G73" s="181" t="s">
        <v>49</v>
      </c>
      <c r="H73" s="181"/>
      <c r="I73" s="90"/>
      <c r="J73" s="112"/>
      <c r="K73" s="112"/>
      <c r="L73" s="112"/>
      <c r="M73" s="112"/>
      <c r="N73" s="112"/>
      <c r="O73" s="112"/>
      <c r="P73" s="112">
        <v>3</v>
      </c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>
        <v>7</v>
      </c>
      <c r="AB73" s="112"/>
      <c r="AC73" s="112"/>
      <c r="AD73" s="112"/>
      <c r="AE73" s="112"/>
      <c r="AF73" s="112"/>
      <c r="AG73" s="112"/>
      <c r="AH73" s="112"/>
      <c r="AI73" s="112">
        <v>3</v>
      </c>
    </row>
    <row r="74" spans="1:35" ht="24.75" customHeight="1" thickBot="1">
      <c r="A74" s="178"/>
      <c r="B74" s="178"/>
      <c r="C74" s="178"/>
      <c r="D74" s="178"/>
      <c r="E74" s="178"/>
      <c r="F74" s="210"/>
      <c r="G74" s="181" t="s">
        <v>50</v>
      </c>
      <c r="H74" s="181"/>
      <c r="I74" s="90"/>
      <c r="J74" s="112"/>
      <c r="K74" s="112">
        <v>1</v>
      </c>
      <c r="L74" s="112"/>
      <c r="M74" s="112"/>
      <c r="N74" s="112"/>
      <c r="O74" s="112"/>
      <c r="P74" s="112">
        <v>7</v>
      </c>
      <c r="Q74" s="112"/>
      <c r="R74" s="112"/>
      <c r="S74" s="112"/>
      <c r="T74" s="112">
        <v>3</v>
      </c>
      <c r="U74" s="112"/>
      <c r="V74" s="112"/>
      <c r="W74" s="112"/>
      <c r="X74" s="112"/>
      <c r="Y74" s="112"/>
      <c r="Z74" s="112"/>
      <c r="AA74" s="112">
        <v>6</v>
      </c>
      <c r="AB74" s="112"/>
      <c r="AC74" s="112"/>
      <c r="AD74" s="112"/>
      <c r="AE74" s="112"/>
      <c r="AF74" s="112"/>
      <c r="AG74" s="112"/>
      <c r="AH74" s="112"/>
      <c r="AI74" s="112">
        <v>5</v>
      </c>
    </row>
    <row r="75" spans="1:35" ht="19.5" thickBot="1">
      <c r="A75" s="178"/>
      <c r="B75" s="178"/>
      <c r="C75" s="178"/>
      <c r="D75" s="178"/>
      <c r="E75" s="178"/>
      <c r="F75" s="210"/>
      <c r="G75" s="181" t="s">
        <v>51</v>
      </c>
      <c r="H75" s="181"/>
      <c r="I75" s="90"/>
      <c r="J75" s="112"/>
      <c r="K75" s="112">
        <v>1</v>
      </c>
      <c r="L75" s="112"/>
      <c r="M75" s="112"/>
      <c r="N75" s="112"/>
      <c r="O75" s="112"/>
      <c r="P75" s="112">
        <v>3</v>
      </c>
      <c r="Q75" s="112"/>
      <c r="R75" s="112"/>
      <c r="S75" s="112"/>
      <c r="T75" s="112">
        <v>1</v>
      </c>
      <c r="U75" s="112"/>
      <c r="V75" s="112"/>
      <c r="W75" s="112"/>
      <c r="X75" s="112"/>
      <c r="Y75" s="112"/>
      <c r="Z75" s="112"/>
      <c r="AA75" s="112">
        <v>2</v>
      </c>
      <c r="AB75" s="112"/>
      <c r="AC75" s="112"/>
      <c r="AD75" s="112"/>
      <c r="AE75" s="112"/>
      <c r="AF75" s="112"/>
      <c r="AG75" s="112"/>
      <c r="AH75" s="112"/>
      <c r="AI75" s="112">
        <v>5</v>
      </c>
    </row>
    <row r="76" spans="16:30" s="9" customFormat="1" ht="15.75">
      <c r="P76" s="11"/>
      <c r="Q76" s="11"/>
      <c r="R76" s="11"/>
      <c r="T76" s="11"/>
      <c r="AB76" s="11"/>
      <c r="AC76" s="11"/>
      <c r="AD76" s="11"/>
    </row>
    <row r="77" spans="4:30" s="9" customFormat="1" ht="15.75">
      <c r="D77" s="42"/>
      <c r="E77" s="9" t="s">
        <v>35</v>
      </c>
      <c r="G77" s="43"/>
      <c r="H77" s="9" t="s">
        <v>100</v>
      </c>
      <c r="L77" s="44"/>
      <c r="M77" s="9" t="s">
        <v>99</v>
      </c>
      <c r="O77" s="45"/>
      <c r="P77" s="11"/>
      <c r="Q77" s="11"/>
      <c r="R77" s="11"/>
      <c r="T77" s="11"/>
      <c r="AB77" s="11"/>
      <c r="AC77" s="11"/>
      <c r="AD77" s="11"/>
    </row>
    <row r="78" spans="16:30" s="9" customFormat="1" ht="15.75">
      <c r="P78" s="11"/>
      <c r="Q78" s="11"/>
      <c r="R78" s="11"/>
      <c r="T78" s="11"/>
      <c r="AB78" s="11"/>
      <c r="AC78" s="11"/>
      <c r="AD78" s="11"/>
    </row>
    <row r="79" spans="16:30" s="9" customFormat="1" ht="15.75">
      <c r="P79" s="11"/>
      <c r="Q79" s="11"/>
      <c r="R79" s="11"/>
      <c r="T79" s="11"/>
      <c r="AB79" s="11"/>
      <c r="AC79" s="11"/>
      <c r="AD79" s="11"/>
    </row>
    <row r="80" spans="16:30" s="9" customFormat="1" ht="15.75">
      <c r="P80" s="11"/>
      <c r="Q80" s="11"/>
      <c r="R80" s="11"/>
      <c r="T80" s="11"/>
      <c r="AB80" s="11"/>
      <c r="AC80" s="11"/>
      <c r="AD80" s="11"/>
    </row>
    <row r="81" spans="16:30" s="9" customFormat="1" ht="15.75">
      <c r="P81" s="11"/>
      <c r="Q81" s="11"/>
      <c r="R81" s="11"/>
      <c r="T81" s="11"/>
      <c r="AB81" s="11"/>
      <c r="AC81" s="11"/>
      <c r="AD81" s="11"/>
    </row>
    <row r="82" spans="16:30" s="9" customFormat="1" ht="15.75">
      <c r="P82" s="11"/>
      <c r="Q82" s="11"/>
      <c r="R82" s="11"/>
      <c r="T82" s="11"/>
      <c r="AB82" s="11"/>
      <c r="AC82" s="11"/>
      <c r="AD82" s="11"/>
    </row>
    <row r="83" spans="16:30" s="9" customFormat="1" ht="15.75">
      <c r="P83" s="11"/>
      <c r="Q83" s="11"/>
      <c r="R83" s="11"/>
      <c r="T83" s="11"/>
      <c r="AB83" s="11"/>
      <c r="AC83" s="11"/>
      <c r="AD83" s="11"/>
    </row>
    <row r="84" spans="16:30" s="9" customFormat="1" ht="15.75">
      <c r="P84" s="11"/>
      <c r="Q84" s="11"/>
      <c r="R84" s="11"/>
      <c r="T84" s="11"/>
      <c r="AB84" s="11"/>
      <c r="AC84" s="11"/>
      <c r="AD84" s="11"/>
    </row>
    <row r="85" spans="16:30" s="9" customFormat="1" ht="15.75">
      <c r="P85" s="11"/>
      <c r="Q85" s="11"/>
      <c r="R85" s="11"/>
      <c r="T85" s="11"/>
      <c r="AB85" s="11"/>
      <c r="AC85" s="11"/>
      <c r="AD85" s="11"/>
    </row>
    <row r="86" spans="16:30" s="9" customFormat="1" ht="15.75">
      <c r="P86" s="11"/>
      <c r="Q86" s="11"/>
      <c r="R86" s="11"/>
      <c r="T86" s="11"/>
      <c r="AB86" s="11"/>
      <c r="AC86" s="11"/>
      <c r="AD86" s="11"/>
    </row>
    <row r="87" spans="16:30" s="9" customFormat="1" ht="15.75">
      <c r="P87" s="11"/>
      <c r="Q87" s="11"/>
      <c r="R87" s="11"/>
      <c r="T87" s="11"/>
      <c r="AB87" s="11"/>
      <c r="AC87" s="11"/>
      <c r="AD87" s="11"/>
    </row>
    <row r="88" spans="16:30" s="9" customFormat="1" ht="15.75">
      <c r="P88" s="11"/>
      <c r="Q88" s="11"/>
      <c r="R88" s="11"/>
      <c r="T88" s="11"/>
      <c r="AB88" s="11"/>
      <c r="AC88" s="11"/>
      <c r="AD88" s="11"/>
    </row>
    <row r="89" spans="16:30" s="9" customFormat="1" ht="15.75">
      <c r="P89" s="11"/>
      <c r="Q89" s="11"/>
      <c r="R89" s="11"/>
      <c r="T89" s="11"/>
      <c r="AB89" s="11"/>
      <c r="AC89" s="11"/>
      <c r="AD89" s="11"/>
    </row>
    <row r="90" spans="16:30" s="9" customFormat="1" ht="15.75">
      <c r="P90" s="11"/>
      <c r="Q90" s="11"/>
      <c r="R90" s="11"/>
      <c r="T90" s="11"/>
      <c r="AB90" s="11"/>
      <c r="AC90" s="11"/>
      <c r="AD90" s="11"/>
    </row>
    <row r="91" spans="16:30" s="9" customFormat="1" ht="15.75">
      <c r="P91" s="11"/>
      <c r="Q91" s="11"/>
      <c r="R91" s="11"/>
      <c r="T91" s="11"/>
      <c r="AB91" s="11"/>
      <c r="AC91" s="11"/>
      <c r="AD91" s="11"/>
    </row>
    <row r="92" spans="16:30" s="9" customFormat="1" ht="15.75">
      <c r="P92" s="11"/>
      <c r="Q92" s="11"/>
      <c r="R92" s="11"/>
      <c r="T92" s="11"/>
      <c r="AB92" s="11"/>
      <c r="AC92" s="11"/>
      <c r="AD92" s="11"/>
    </row>
    <row r="93" spans="16:30" s="9" customFormat="1" ht="15.75">
      <c r="P93" s="11"/>
      <c r="Q93" s="11"/>
      <c r="R93" s="11"/>
      <c r="T93" s="11"/>
      <c r="AB93" s="11"/>
      <c r="AC93" s="11"/>
      <c r="AD93" s="11"/>
    </row>
    <row r="94" spans="16:30" s="9" customFormat="1" ht="15.75">
      <c r="P94" s="11"/>
      <c r="Q94" s="11"/>
      <c r="R94" s="11"/>
      <c r="T94" s="11"/>
      <c r="AB94" s="11"/>
      <c r="AC94" s="11"/>
      <c r="AD94" s="11"/>
    </row>
    <row r="95" spans="16:30" s="9" customFormat="1" ht="15.75">
      <c r="P95" s="11"/>
      <c r="Q95" s="11"/>
      <c r="R95" s="11"/>
      <c r="T95" s="11"/>
      <c r="AB95" s="11"/>
      <c r="AC95" s="11"/>
      <c r="AD95" s="11"/>
    </row>
    <row r="96" spans="16:30" s="9" customFormat="1" ht="15.75">
      <c r="P96" s="11"/>
      <c r="Q96" s="11"/>
      <c r="R96" s="11"/>
      <c r="T96" s="11"/>
      <c r="AB96" s="11"/>
      <c r="AC96" s="11"/>
      <c r="AD96" s="11"/>
    </row>
    <row r="97" spans="16:30" s="9" customFormat="1" ht="15.75">
      <c r="P97" s="11"/>
      <c r="Q97" s="11"/>
      <c r="R97" s="11"/>
      <c r="T97" s="11"/>
      <c r="AB97" s="11"/>
      <c r="AC97" s="11"/>
      <c r="AD97" s="11"/>
    </row>
    <row r="98" spans="16:30" s="9" customFormat="1" ht="15.75">
      <c r="P98" s="11"/>
      <c r="Q98" s="11"/>
      <c r="R98" s="11"/>
      <c r="T98" s="11"/>
      <c r="AB98" s="11"/>
      <c r="AC98" s="11"/>
      <c r="AD98" s="11"/>
    </row>
    <row r="99" spans="16:30" s="9" customFormat="1" ht="15.75">
      <c r="P99" s="11"/>
      <c r="Q99" s="11"/>
      <c r="R99" s="11"/>
      <c r="T99" s="11"/>
      <c r="AB99" s="11"/>
      <c r="AC99" s="11"/>
      <c r="AD99" s="11"/>
    </row>
    <row r="100" spans="16:30" s="9" customFormat="1" ht="15.75">
      <c r="P100" s="11"/>
      <c r="Q100" s="11"/>
      <c r="R100" s="11"/>
      <c r="T100" s="11"/>
      <c r="AB100" s="11"/>
      <c r="AC100" s="11"/>
      <c r="AD100" s="11"/>
    </row>
    <row r="101" spans="16:30" s="9" customFormat="1" ht="15.75">
      <c r="P101" s="11"/>
      <c r="Q101" s="11"/>
      <c r="R101" s="11"/>
      <c r="T101" s="11"/>
      <c r="AB101" s="11"/>
      <c r="AC101" s="11"/>
      <c r="AD101" s="11"/>
    </row>
    <row r="102" spans="16:30" s="9" customFormat="1" ht="15.75">
      <c r="P102" s="11"/>
      <c r="Q102" s="11"/>
      <c r="R102" s="11"/>
      <c r="T102" s="11"/>
      <c r="AB102" s="11"/>
      <c r="AC102" s="11"/>
      <c r="AD102" s="11"/>
    </row>
    <row r="103" spans="16:30" s="9" customFormat="1" ht="15.75">
      <c r="P103" s="11"/>
      <c r="Q103" s="11"/>
      <c r="R103" s="11"/>
      <c r="T103" s="11"/>
      <c r="AB103" s="11"/>
      <c r="AC103" s="11"/>
      <c r="AD103" s="11"/>
    </row>
    <row r="104" spans="16:30" s="9" customFormat="1" ht="15.75">
      <c r="P104" s="11"/>
      <c r="Q104" s="11"/>
      <c r="R104" s="11"/>
      <c r="T104" s="11"/>
      <c r="AB104" s="11"/>
      <c r="AC104" s="11"/>
      <c r="AD104" s="11"/>
    </row>
    <row r="105" spans="16:30" s="9" customFormat="1" ht="15.75">
      <c r="P105" s="11"/>
      <c r="Q105" s="11"/>
      <c r="R105" s="11"/>
      <c r="T105" s="11"/>
      <c r="AB105" s="11"/>
      <c r="AC105" s="11"/>
      <c r="AD105" s="11"/>
    </row>
    <row r="106" spans="16:30" s="9" customFormat="1" ht="15.75">
      <c r="P106" s="11"/>
      <c r="Q106" s="11"/>
      <c r="R106" s="11"/>
      <c r="T106" s="11"/>
      <c r="AB106" s="11"/>
      <c r="AC106" s="11"/>
      <c r="AD106" s="11"/>
    </row>
    <row r="107" spans="16:30" s="9" customFormat="1" ht="15.75">
      <c r="P107" s="11"/>
      <c r="Q107" s="11"/>
      <c r="R107" s="11"/>
      <c r="T107" s="11"/>
      <c r="AB107" s="11"/>
      <c r="AC107" s="11"/>
      <c r="AD107" s="11"/>
    </row>
    <row r="108" spans="16:30" s="9" customFormat="1" ht="15.75">
      <c r="P108" s="11"/>
      <c r="Q108" s="11"/>
      <c r="R108" s="11"/>
      <c r="T108" s="11"/>
      <c r="AB108" s="11"/>
      <c r="AC108" s="11"/>
      <c r="AD108" s="11"/>
    </row>
    <row r="109" spans="16:30" s="9" customFormat="1" ht="15.75">
      <c r="P109" s="11"/>
      <c r="Q109" s="11"/>
      <c r="R109" s="11"/>
      <c r="T109" s="11"/>
      <c r="AB109" s="11"/>
      <c r="AC109" s="11"/>
      <c r="AD109" s="11"/>
    </row>
    <row r="110" spans="16:30" s="9" customFormat="1" ht="15.75">
      <c r="P110" s="11"/>
      <c r="Q110" s="11"/>
      <c r="R110" s="11"/>
      <c r="T110" s="11"/>
      <c r="AB110" s="11"/>
      <c r="AC110" s="11"/>
      <c r="AD110" s="11"/>
    </row>
    <row r="111" spans="16:30" s="9" customFormat="1" ht="15.75">
      <c r="P111" s="11"/>
      <c r="Q111" s="11"/>
      <c r="R111" s="11"/>
      <c r="T111" s="11"/>
      <c r="AB111" s="11"/>
      <c r="AC111" s="11"/>
      <c r="AD111" s="11"/>
    </row>
    <row r="112" spans="16:30" s="9" customFormat="1" ht="15.75">
      <c r="P112" s="11"/>
      <c r="Q112" s="11"/>
      <c r="R112" s="11"/>
      <c r="T112" s="11"/>
      <c r="AB112" s="11"/>
      <c r="AC112" s="11"/>
      <c r="AD112" s="11"/>
    </row>
    <row r="113" spans="16:30" s="9" customFormat="1" ht="15.75">
      <c r="P113" s="11"/>
      <c r="Q113" s="11"/>
      <c r="R113" s="11"/>
      <c r="T113" s="11"/>
      <c r="AB113" s="11"/>
      <c r="AC113" s="11"/>
      <c r="AD113" s="11"/>
    </row>
    <row r="114" spans="16:30" s="9" customFormat="1" ht="15.75">
      <c r="P114" s="11"/>
      <c r="Q114" s="11"/>
      <c r="R114" s="11"/>
      <c r="T114" s="11"/>
      <c r="AB114" s="11"/>
      <c r="AC114" s="11"/>
      <c r="AD114" s="11"/>
    </row>
    <row r="115" spans="16:30" s="9" customFormat="1" ht="15.75">
      <c r="P115" s="11"/>
      <c r="Q115" s="11"/>
      <c r="R115" s="11"/>
      <c r="T115" s="11"/>
      <c r="AB115" s="11"/>
      <c r="AC115" s="11"/>
      <c r="AD115" s="11"/>
    </row>
    <row r="116" spans="16:30" s="9" customFormat="1" ht="15.75">
      <c r="P116" s="11"/>
      <c r="Q116" s="11"/>
      <c r="R116" s="11"/>
      <c r="T116" s="11"/>
      <c r="AB116" s="11"/>
      <c r="AC116" s="11"/>
      <c r="AD116" s="11"/>
    </row>
    <row r="117" spans="16:30" s="9" customFormat="1" ht="15.75">
      <c r="P117" s="11"/>
      <c r="Q117" s="11"/>
      <c r="R117" s="11"/>
      <c r="T117" s="11"/>
      <c r="AB117" s="11"/>
      <c r="AC117" s="11"/>
      <c r="AD117" s="11"/>
    </row>
    <row r="118" spans="16:30" s="9" customFormat="1" ht="15.75">
      <c r="P118" s="11"/>
      <c r="Q118" s="11"/>
      <c r="R118" s="11"/>
      <c r="T118" s="11"/>
      <c r="AB118" s="11"/>
      <c r="AC118" s="11"/>
      <c r="AD118" s="11"/>
    </row>
    <row r="119" spans="16:30" s="9" customFormat="1" ht="15.75">
      <c r="P119" s="11"/>
      <c r="Q119" s="11"/>
      <c r="R119" s="11"/>
      <c r="T119" s="11"/>
      <c r="AB119" s="11"/>
      <c r="AC119" s="11"/>
      <c r="AD119" s="11"/>
    </row>
    <row r="120" spans="16:30" s="9" customFormat="1" ht="15.75">
      <c r="P120" s="11"/>
      <c r="Q120" s="11"/>
      <c r="R120" s="11"/>
      <c r="T120" s="11"/>
      <c r="AB120" s="11"/>
      <c r="AC120" s="11"/>
      <c r="AD120" s="11"/>
    </row>
    <row r="121" spans="16:30" s="9" customFormat="1" ht="15.75">
      <c r="P121" s="11"/>
      <c r="Q121" s="11"/>
      <c r="R121" s="11"/>
      <c r="T121" s="11"/>
      <c r="AB121" s="11"/>
      <c r="AC121" s="11"/>
      <c r="AD121" s="11"/>
    </row>
    <row r="122" spans="16:30" s="9" customFormat="1" ht="15.75">
      <c r="P122" s="11"/>
      <c r="Q122" s="11"/>
      <c r="R122" s="11"/>
      <c r="T122" s="11"/>
      <c r="AB122" s="11"/>
      <c r="AC122" s="11"/>
      <c r="AD122" s="11"/>
    </row>
    <row r="123" spans="16:30" s="9" customFormat="1" ht="15.75">
      <c r="P123" s="11"/>
      <c r="Q123" s="11"/>
      <c r="R123" s="11"/>
      <c r="T123" s="11"/>
      <c r="AB123" s="11"/>
      <c r="AC123" s="11"/>
      <c r="AD123" s="11"/>
    </row>
    <row r="124" spans="16:30" s="9" customFormat="1" ht="15.75">
      <c r="P124" s="11"/>
      <c r="Q124" s="11"/>
      <c r="R124" s="11"/>
      <c r="T124" s="11"/>
      <c r="AB124" s="11"/>
      <c r="AC124" s="11"/>
      <c r="AD124" s="11"/>
    </row>
    <row r="125" spans="16:30" s="9" customFormat="1" ht="15.75">
      <c r="P125" s="11"/>
      <c r="Q125" s="11"/>
      <c r="R125" s="11"/>
      <c r="T125" s="11"/>
      <c r="AB125" s="11"/>
      <c r="AC125" s="11"/>
      <c r="AD125" s="11"/>
    </row>
    <row r="126" spans="16:30" s="9" customFormat="1" ht="15.75">
      <c r="P126" s="11"/>
      <c r="Q126" s="11"/>
      <c r="R126" s="11"/>
      <c r="T126" s="11"/>
      <c r="AB126" s="11"/>
      <c r="AC126" s="11"/>
      <c r="AD126" s="11"/>
    </row>
    <row r="127" spans="16:30" s="9" customFormat="1" ht="15.75">
      <c r="P127" s="11"/>
      <c r="Q127" s="11"/>
      <c r="R127" s="11"/>
      <c r="T127" s="11"/>
      <c r="AB127" s="11"/>
      <c r="AC127" s="11"/>
      <c r="AD127" s="11"/>
    </row>
    <row r="128" spans="16:30" s="9" customFormat="1" ht="15.75">
      <c r="P128" s="11"/>
      <c r="Q128" s="11"/>
      <c r="R128" s="11"/>
      <c r="T128" s="11"/>
      <c r="AB128" s="11"/>
      <c r="AC128" s="11"/>
      <c r="AD128" s="11"/>
    </row>
    <row r="129" spans="16:30" s="9" customFormat="1" ht="15.75">
      <c r="P129" s="11"/>
      <c r="Q129" s="11"/>
      <c r="R129" s="11"/>
      <c r="T129" s="11"/>
      <c r="AB129" s="11"/>
      <c r="AC129" s="11"/>
      <c r="AD129" s="11"/>
    </row>
    <row r="130" spans="16:30" s="9" customFormat="1" ht="15.75">
      <c r="P130" s="11"/>
      <c r="Q130" s="11"/>
      <c r="R130" s="11"/>
      <c r="T130" s="11"/>
      <c r="AB130" s="11"/>
      <c r="AC130" s="11"/>
      <c r="AD130" s="11"/>
    </row>
    <row r="131" spans="16:30" s="9" customFormat="1" ht="15.75">
      <c r="P131" s="11"/>
      <c r="Q131" s="11"/>
      <c r="R131" s="11"/>
      <c r="T131" s="11"/>
      <c r="AB131" s="11"/>
      <c r="AC131" s="11"/>
      <c r="AD131" s="11"/>
    </row>
    <row r="132" spans="16:30" s="9" customFormat="1" ht="15.75">
      <c r="P132" s="11"/>
      <c r="Q132" s="11"/>
      <c r="R132" s="11"/>
      <c r="T132" s="11"/>
      <c r="AB132" s="11"/>
      <c r="AC132" s="11"/>
      <c r="AD132" s="11"/>
    </row>
    <row r="133" spans="16:30" s="9" customFormat="1" ht="15.75">
      <c r="P133" s="11"/>
      <c r="Q133" s="11"/>
      <c r="R133" s="11"/>
      <c r="T133" s="11"/>
      <c r="AB133" s="11"/>
      <c r="AC133" s="11"/>
      <c r="AD133" s="11"/>
    </row>
    <row r="134" spans="16:30" s="9" customFormat="1" ht="15.75">
      <c r="P134" s="11"/>
      <c r="Q134" s="11"/>
      <c r="R134" s="11"/>
      <c r="T134" s="11"/>
      <c r="AB134" s="11"/>
      <c r="AC134" s="11"/>
      <c r="AD134" s="11"/>
    </row>
    <row r="135" spans="16:30" s="9" customFormat="1" ht="15.75">
      <c r="P135" s="11"/>
      <c r="Q135" s="11"/>
      <c r="R135" s="11"/>
      <c r="T135" s="11"/>
      <c r="AB135" s="11"/>
      <c r="AC135" s="11"/>
      <c r="AD135" s="11"/>
    </row>
    <row r="136" spans="16:30" s="9" customFormat="1" ht="15.75">
      <c r="P136" s="11"/>
      <c r="Q136" s="11"/>
      <c r="R136" s="11"/>
      <c r="T136" s="11"/>
      <c r="AB136" s="11"/>
      <c r="AC136" s="11"/>
      <c r="AD136" s="11"/>
    </row>
    <row r="137" spans="16:30" s="9" customFormat="1" ht="15.75">
      <c r="P137" s="11"/>
      <c r="Q137" s="11"/>
      <c r="R137" s="11"/>
      <c r="T137" s="11"/>
      <c r="AB137" s="11"/>
      <c r="AC137" s="11"/>
      <c r="AD137" s="11"/>
    </row>
    <row r="138" spans="16:30" s="9" customFormat="1" ht="15.75">
      <c r="P138" s="11"/>
      <c r="Q138" s="11"/>
      <c r="R138" s="11"/>
      <c r="T138" s="11"/>
      <c r="AB138" s="11"/>
      <c r="AC138" s="11"/>
      <c r="AD138" s="11"/>
    </row>
    <row r="139" spans="16:30" s="9" customFormat="1" ht="15.75">
      <c r="P139" s="11"/>
      <c r="Q139" s="11"/>
      <c r="R139" s="11"/>
      <c r="T139" s="11"/>
      <c r="AB139" s="11"/>
      <c r="AC139" s="11"/>
      <c r="AD139" s="11"/>
    </row>
    <row r="140" spans="16:30" s="9" customFormat="1" ht="15.75">
      <c r="P140" s="11"/>
      <c r="Q140" s="11"/>
      <c r="R140" s="11"/>
      <c r="T140" s="11"/>
      <c r="AB140" s="11"/>
      <c r="AC140" s="11"/>
      <c r="AD140" s="11"/>
    </row>
    <row r="141" spans="16:30" s="9" customFormat="1" ht="15.75">
      <c r="P141" s="11"/>
      <c r="Q141" s="11"/>
      <c r="R141" s="11"/>
      <c r="T141" s="11"/>
      <c r="AB141" s="11"/>
      <c r="AC141" s="11"/>
      <c r="AD141" s="11"/>
    </row>
    <row r="142" spans="16:30" s="9" customFormat="1" ht="15.75">
      <c r="P142" s="11"/>
      <c r="Q142" s="11"/>
      <c r="R142" s="11"/>
      <c r="T142" s="11"/>
      <c r="AB142" s="11"/>
      <c r="AC142" s="11"/>
      <c r="AD142" s="11"/>
    </row>
    <row r="143" spans="16:30" s="9" customFormat="1" ht="15.75">
      <c r="P143" s="11"/>
      <c r="Q143" s="11"/>
      <c r="R143" s="11"/>
      <c r="T143" s="11"/>
      <c r="AB143" s="11"/>
      <c r="AC143" s="11"/>
      <c r="AD143" s="11"/>
    </row>
    <row r="144" spans="16:30" s="9" customFormat="1" ht="15.75">
      <c r="P144" s="11"/>
      <c r="Q144" s="11"/>
      <c r="R144" s="11"/>
      <c r="T144" s="11"/>
      <c r="AB144" s="11"/>
      <c r="AC144" s="11"/>
      <c r="AD144" s="11"/>
    </row>
    <row r="145" spans="16:30" s="9" customFormat="1" ht="15.75">
      <c r="P145" s="11"/>
      <c r="Q145" s="11"/>
      <c r="R145" s="11"/>
      <c r="T145" s="11"/>
      <c r="AB145" s="11"/>
      <c r="AC145" s="11"/>
      <c r="AD145" s="11"/>
    </row>
    <row r="146" spans="16:30" s="9" customFormat="1" ht="15.75">
      <c r="P146" s="11"/>
      <c r="Q146" s="11"/>
      <c r="R146" s="11"/>
      <c r="T146" s="11"/>
      <c r="AB146" s="11"/>
      <c r="AC146" s="11"/>
      <c r="AD146" s="11"/>
    </row>
    <row r="147" spans="16:30" s="9" customFormat="1" ht="15.75">
      <c r="P147" s="11"/>
      <c r="Q147" s="11"/>
      <c r="R147" s="11"/>
      <c r="T147" s="11"/>
      <c r="AB147" s="11"/>
      <c r="AC147" s="11"/>
      <c r="AD147" s="11"/>
    </row>
    <row r="148" spans="16:30" s="9" customFormat="1" ht="15.75">
      <c r="P148" s="11"/>
      <c r="Q148" s="11"/>
      <c r="R148" s="11"/>
      <c r="T148" s="11"/>
      <c r="AB148" s="11"/>
      <c r="AC148" s="11"/>
      <c r="AD148" s="11"/>
    </row>
    <row r="149" spans="16:30" s="9" customFormat="1" ht="15.75">
      <c r="P149" s="11"/>
      <c r="Q149" s="11"/>
      <c r="R149" s="11"/>
      <c r="T149" s="11"/>
      <c r="AB149" s="11"/>
      <c r="AC149" s="11"/>
      <c r="AD149" s="11"/>
    </row>
    <row r="150" spans="16:30" s="9" customFormat="1" ht="15.75">
      <c r="P150" s="11"/>
      <c r="Q150" s="11"/>
      <c r="R150" s="11"/>
      <c r="T150" s="11"/>
      <c r="AB150" s="11"/>
      <c r="AC150" s="11"/>
      <c r="AD150" s="11"/>
    </row>
    <row r="151" spans="16:30" s="9" customFormat="1" ht="15.75">
      <c r="P151" s="11"/>
      <c r="Q151" s="11"/>
      <c r="R151" s="11"/>
      <c r="T151" s="11"/>
      <c r="AB151" s="11"/>
      <c r="AC151" s="11"/>
      <c r="AD151" s="11"/>
    </row>
    <row r="152" spans="16:30" s="9" customFormat="1" ht="15.75">
      <c r="P152" s="11"/>
      <c r="Q152" s="11"/>
      <c r="R152" s="11"/>
      <c r="T152" s="11"/>
      <c r="AB152" s="11"/>
      <c r="AC152" s="11"/>
      <c r="AD152" s="11"/>
    </row>
    <row r="153" spans="16:30" s="9" customFormat="1" ht="15.75">
      <c r="P153" s="11"/>
      <c r="Q153" s="11"/>
      <c r="R153" s="11"/>
      <c r="T153" s="11"/>
      <c r="AB153" s="11"/>
      <c r="AC153" s="11"/>
      <c r="AD153" s="11"/>
    </row>
    <row r="154" spans="16:30" s="9" customFormat="1" ht="15.75">
      <c r="P154" s="11"/>
      <c r="Q154" s="11"/>
      <c r="R154" s="11"/>
      <c r="T154" s="11"/>
      <c r="AB154" s="11"/>
      <c r="AC154" s="11"/>
      <c r="AD154" s="11"/>
    </row>
    <row r="155" spans="16:30" s="9" customFormat="1" ht="15.75">
      <c r="P155" s="11"/>
      <c r="Q155" s="11"/>
      <c r="R155" s="11"/>
      <c r="T155" s="11"/>
      <c r="AB155" s="11"/>
      <c r="AC155" s="11"/>
      <c r="AD155" s="11"/>
    </row>
    <row r="156" spans="16:30" s="9" customFormat="1" ht="15.75">
      <c r="P156" s="11"/>
      <c r="Q156" s="11"/>
      <c r="R156" s="11"/>
      <c r="T156" s="11"/>
      <c r="AB156" s="11"/>
      <c r="AC156" s="11"/>
      <c r="AD156" s="11"/>
    </row>
    <row r="157" spans="16:30" s="9" customFormat="1" ht="15.75">
      <c r="P157" s="11"/>
      <c r="Q157" s="11"/>
      <c r="R157" s="11"/>
      <c r="T157" s="11"/>
      <c r="AB157" s="11"/>
      <c r="AC157" s="11"/>
      <c r="AD157" s="11"/>
    </row>
    <row r="158" spans="16:30" s="9" customFormat="1" ht="15.75">
      <c r="P158" s="11"/>
      <c r="Q158" s="11"/>
      <c r="R158" s="11"/>
      <c r="T158" s="11"/>
      <c r="AB158" s="11"/>
      <c r="AC158" s="11"/>
      <c r="AD158" s="11"/>
    </row>
    <row r="159" spans="16:30" s="9" customFormat="1" ht="15.75">
      <c r="P159" s="11"/>
      <c r="Q159" s="11"/>
      <c r="R159" s="11"/>
      <c r="T159" s="11"/>
      <c r="AB159" s="11"/>
      <c r="AC159" s="11"/>
      <c r="AD159" s="11"/>
    </row>
    <row r="160" spans="16:30" s="9" customFormat="1" ht="15.75">
      <c r="P160" s="11"/>
      <c r="Q160" s="11"/>
      <c r="R160" s="11"/>
      <c r="T160" s="11"/>
      <c r="AB160" s="11"/>
      <c r="AC160" s="11"/>
      <c r="AD160" s="11"/>
    </row>
    <row r="161" spans="16:30" s="9" customFormat="1" ht="15.75">
      <c r="P161" s="11"/>
      <c r="Q161" s="11"/>
      <c r="R161" s="11"/>
      <c r="T161" s="11"/>
      <c r="AB161" s="11"/>
      <c r="AC161" s="11"/>
      <c r="AD161" s="11"/>
    </row>
    <row r="162" spans="16:30" s="9" customFormat="1" ht="15.75">
      <c r="P162" s="11"/>
      <c r="Q162" s="11"/>
      <c r="R162" s="11"/>
      <c r="T162" s="11"/>
      <c r="AB162" s="11"/>
      <c r="AC162" s="11"/>
      <c r="AD162" s="11"/>
    </row>
    <row r="163" spans="16:30" s="9" customFormat="1" ht="15.75">
      <c r="P163" s="11"/>
      <c r="Q163" s="11"/>
      <c r="R163" s="11"/>
      <c r="T163" s="11"/>
      <c r="AB163" s="11"/>
      <c r="AC163" s="11"/>
      <c r="AD163" s="11"/>
    </row>
    <row r="164" spans="16:30" s="9" customFormat="1" ht="15.75">
      <c r="P164" s="11"/>
      <c r="Q164" s="11"/>
      <c r="R164" s="11"/>
      <c r="T164" s="11"/>
      <c r="AB164" s="11"/>
      <c r="AC164" s="11"/>
      <c r="AD164" s="11"/>
    </row>
    <row r="165" spans="16:30" s="9" customFormat="1" ht="15.75">
      <c r="P165" s="11"/>
      <c r="Q165" s="11"/>
      <c r="R165" s="11"/>
      <c r="T165" s="11"/>
      <c r="AB165" s="11"/>
      <c r="AC165" s="11"/>
      <c r="AD165" s="11"/>
    </row>
    <row r="166" spans="16:30" s="9" customFormat="1" ht="15.75">
      <c r="P166" s="11"/>
      <c r="Q166" s="11"/>
      <c r="R166" s="11"/>
      <c r="T166" s="11"/>
      <c r="AB166" s="11"/>
      <c r="AC166" s="11"/>
      <c r="AD166" s="11"/>
    </row>
    <row r="167" spans="16:30" s="9" customFormat="1" ht="15.75">
      <c r="P167" s="11"/>
      <c r="Q167" s="11"/>
      <c r="R167" s="11"/>
      <c r="T167" s="11"/>
      <c r="AB167" s="11"/>
      <c r="AC167" s="11"/>
      <c r="AD167" s="11"/>
    </row>
    <row r="168" spans="16:30" s="9" customFormat="1" ht="15.75">
      <c r="P168" s="11"/>
      <c r="Q168" s="11"/>
      <c r="R168" s="11"/>
      <c r="T168" s="11"/>
      <c r="AB168" s="11"/>
      <c r="AC168" s="11"/>
      <c r="AD168" s="11"/>
    </row>
    <row r="169" spans="16:30" s="9" customFormat="1" ht="15.75">
      <c r="P169" s="11"/>
      <c r="Q169" s="11"/>
      <c r="R169" s="11"/>
      <c r="T169" s="11"/>
      <c r="AB169" s="11"/>
      <c r="AC169" s="11"/>
      <c r="AD169" s="11"/>
    </row>
    <row r="170" spans="16:30" s="9" customFormat="1" ht="15.75">
      <c r="P170" s="11"/>
      <c r="Q170" s="11"/>
      <c r="R170" s="11"/>
      <c r="T170" s="11"/>
      <c r="AB170" s="11"/>
      <c r="AC170" s="11"/>
      <c r="AD170" s="11"/>
    </row>
    <row r="171" spans="16:30" s="9" customFormat="1" ht="15.75">
      <c r="P171" s="11"/>
      <c r="Q171" s="11"/>
      <c r="R171" s="11"/>
      <c r="T171" s="11"/>
      <c r="AB171" s="11"/>
      <c r="AC171" s="11"/>
      <c r="AD171" s="11"/>
    </row>
    <row r="172" spans="16:30" s="9" customFormat="1" ht="15.75">
      <c r="P172" s="11"/>
      <c r="Q172" s="11"/>
      <c r="R172" s="11"/>
      <c r="T172" s="11"/>
      <c r="AB172" s="11"/>
      <c r="AC172" s="11"/>
      <c r="AD172" s="11"/>
    </row>
    <row r="173" spans="16:30" s="9" customFormat="1" ht="15.75">
      <c r="P173" s="11"/>
      <c r="Q173" s="11"/>
      <c r="R173" s="11"/>
      <c r="T173" s="11"/>
      <c r="AB173" s="11"/>
      <c r="AC173" s="11"/>
      <c r="AD173" s="11"/>
    </row>
    <row r="174" spans="16:30" s="9" customFormat="1" ht="15.75">
      <c r="P174" s="11"/>
      <c r="Q174" s="11"/>
      <c r="R174" s="11"/>
      <c r="T174" s="11"/>
      <c r="AB174" s="11"/>
      <c r="AC174" s="11"/>
      <c r="AD174" s="11"/>
    </row>
    <row r="175" spans="16:30" s="9" customFormat="1" ht="15.75">
      <c r="P175" s="11"/>
      <c r="Q175" s="11"/>
      <c r="R175" s="11"/>
      <c r="T175" s="11"/>
      <c r="AB175" s="11"/>
      <c r="AC175" s="11"/>
      <c r="AD175" s="11"/>
    </row>
    <row r="176" spans="16:30" s="9" customFormat="1" ht="15.75">
      <c r="P176" s="11"/>
      <c r="Q176" s="11"/>
      <c r="R176" s="11"/>
      <c r="T176" s="11"/>
      <c r="AB176" s="11"/>
      <c r="AC176" s="11"/>
      <c r="AD176" s="11"/>
    </row>
    <row r="177" spans="16:30" s="9" customFormat="1" ht="15.75">
      <c r="P177" s="11"/>
      <c r="Q177" s="11"/>
      <c r="R177" s="11"/>
      <c r="T177" s="11"/>
      <c r="AB177" s="11"/>
      <c r="AC177" s="11"/>
      <c r="AD177" s="11"/>
    </row>
    <row r="178" spans="16:30" s="9" customFormat="1" ht="15.75">
      <c r="P178" s="11"/>
      <c r="Q178" s="11"/>
      <c r="R178" s="11"/>
      <c r="T178" s="11"/>
      <c r="AB178" s="11"/>
      <c r="AC178" s="11"/>
      <c r="AD178" s="11"/>
    </row>
    <row r="179" spans="16:30" s="9" customFormat="1" ht="15.75">
      <c r="P179" s="11"/>
      <c r="Q179" s="11"/>
      <c r="R179" s="11"/>
      <c r="T179" s="11"/>
      <c r="AB179" s="11"/>
      <c r="AC179" s="11"/>
      <c r="AD179" s="11"/>
    </row>
    <row r="180" spans="16:30" s="9" customFormat="1" ht="15.75">
      <c r="P180" s="11"/>
      <c r="Q180" s="11"/>
      <c r="R180" s="11"/>
      <c r="T180" s="11"/>
      <c r="AB180" s="11"/>
      <c r="AC180" s="11"/>
      <c r="AD180" s="11"/>
    </row>
    <row r="181" spans="16:30" s="9" customFormat="1" ht="15.75">
      <c r="P181" s="11"/>
      <c r="Q181" s="11"/>
      <c r="R181" s="11"/>
      <c r="T181" s="11"/>
      <c r="AB181" s="11"/>
      <c r="AC181" s="11"/>
      <c r="AD181" s="11"/>
    </row>
    <row r="182" spans="16:30" s="9" customFormat="1" ht="15.75">
      <c r="P182" s="11"/>
      <c r="Q182" s="11"/>
      <c r="R182" s="11"/>
      <c r="T182" s="11"/>
      <c r="AB182" s="11"/>
      <c r="AC182" s="11"/>
      <c r="AD182" s="11"/>
    </row>
    <row r="183" spans="16:30" s="9" customFormat="1" ht="15.75">
      <c r="P183" s="11"/>
      <c r="Q183" s="11"/>
      <c r="R183" s="11"/>
      <c r="T183" s="11"/>
      <c r="AB183" s="11"/>
      <c r="AC183" s="11"/>
      <c r="AD183" s="11"/>
    </row>
    <row r="184" spans="16:30" s="9" customFormat="1" ht="15.75">
      <c r="P184" s="11"/>
      <c r="Q184" s="11"/>
      <c r="R184" s="11"/>
      <c r="T184" s="11"/>
      <c r="AB184" s="11"/>
      <c r="AC184" s="11"/>
      <c r="AD184" s="11"/>
    </row>
    <row r="185" spans="16:30" s="9" customFormat="1" ht="15.75">
      <c r="P185" s="11"/>
      <c r="Q185" s="11"/>
      <c r="R185" s="11"/>
      <c r="T185" s="11"/>
      <c r="AB185" s="11"/>
      <c r="AC185" s="11"/>
      <c r="AD185" s="11"/>
    </row>
    <row r="186" spans="16:30" s="9" customFormat="1" ht="15.75">
      <c r="P186" s="11"/>
      <c r="Q186" s="11"/>
      <c r="R186" s="11"/>
      <c r="T186" s="11"/>
      <c r="AB186" s="11"/>
      <c r="AC186" s="11"/>
      <c r="AD186" s="11"/>
    </row>
    <row r="187" spans="16:30" s="9" customFormat="1" ht="15.75">
      <c r="P187" s="11"/>
      <c r="Q187" s="11"/>
      <c r="R187" s="11"/>
      <c r="T187" s="11"/>
      <c r="AB187" s="11"/>
      <c r="AC187" s="11"/>
      <c r="AD187" s="11"/>
    </row>
    <row r="188" spans="16:30" s="9" customFormat="1" ht="15.75">
      <c r="P188" s="11"/>
      <c r="Q188" s="11"/>
      <c r="R188" s="11"/>
      <c r="T188" s="11"/>
      <c r="AB188" s="11"/>
      <c r="AC188" s="11"/>
      <c r="AD188" s="11"/>
    </row>
    <row r="189" spans="16:30" s="9" customFormat="1" ht="15.75">
      <c r="P189" s="11"/>
      <c r="Q189" s="11"/>
      <c r="R189" s="11"/>
      <c r="T189" s="11"/>
      <c r="AB189" s="11"/>
      <c r="AC189" s="11"/>
      <c r="AD189" s="11"/>
    </row>
    <row r="190" spans="16:30" s="9" customFormat="1" ht="15.75">
      <c r="P190" s="11"/>
      <c r="Q190" s="11"/>
      <c r="R190" s="11"/>
      <c r="T190" s="11"/>
      <c r="AB190" s="11"/>
      <c r="AC190" s="11"/>
      <c r="AD190" s="11"/>
    </row>
    <row r="191" spans="16:30" s="9" customFormat="1" ht="15.75">
      <c r="P191" s="11"/>
      <c r="Q191" s="11"/>
      <c r="R191" s="11"/>
      <c r="T191" s="11"/>
      <c r="AB191" s="11"/>
      <c r="AC191" s="11"/>
      <c r="AD191" s="11"/>
    </row>
    <row r="192" spans="16:30" s="9" customFormat="1" ht="15.75">
      <c r="P192" s="11"/>
      <c r="Q192" s="11"/>
      <c r="R192" s="11"/>
      <c r="T192" s="11"/>
      <c r="AB192" s="11"/>
      <c r="AC192" s="11"/>
      <c r="AD192" s="11"/>
    </row>
    <row r="193" spans="16:30" s="9" customFormat="1" ht="15.75">
      <c r="P193" s="11"/>
      <c r="Q193" s="11"/>
      <c r="R193" s="11"/>
      <c r="T193" s="11"/>
      <c r="AB193" s="11"/>
      <c r="AC193" s="11"/>
      <c r="AD193" s="11"/>
    </row>
    <row r="194" spans="16:30" s="9" customFormat="1" ht="15.75">
      <c r="P194" s="11"/>
      <c r="Q194" s="11"/>
      <c r="R194" s="11"/>
      <c r="T194" s="11"/>
      <c r="AB194" s="11"/>
      <c r="AC194" s="11"/>
      <c r="AD194" s="11"/>
    </row>
    <row r="195" spans="16:30" s="9" customFormat="1" ht="15.75">
      <c r="P195" s="11"/>
      <c r="Q195" s="11"/>
      <c r="R195" s="11"/>
      <c r="T195" s="11"/>
      <c r="AB195" s="11"/>
      <c r="AC195" s="11"/>
      <c r="AD195" s="11"/>
    </row>
    <row r="196" spans="16:30" s="9" customFormat="1" ht="15.75">
      <c r="P196" s="11"/>
      <c r="Q196" s="11"/>
      <c r="R196" s="11"/>
      <c r="T196" s="11"/>
      <c r="AB196" s="11"/>
      <c r="AC196" s="11"/>
      <c r="AD196" s="11"/>
    </row>
    <row r="197" spans="16:30" s="9" customFormat="1" ht="15.75">
      <c r="P197" s="11"/>
      <c r="Q197" s="11"/>
      <c r="R197" s="11"/>
      <c r="T197" s="11"/>
      <c r="AB197" s="11"/>
      <c r="AC197" s="11"/>
      <c r="AD197" s="11"/>
    </row>
    <row r="198" spans="16:30" s="9" customFormat="1" ht="15.75">
      <c r="P198" s="11"/>
      <c r="Q198" s="11"/>
      <c r="R198" s="11"/>
      <c r="T198" s="11"/>
      <c r="AB198" s="11"/>
      <c r="AC198" s="11"/>
      <c r="AD198" s="11"/>
    </row>
    <row r="199" spans="16:30" s="9" customFormat="1" ht="15.75">
      <c r="P199" s="11"/>
      <c r="Q199" s="11"/>
      <c r="R199" s="11"/>
      <c r="T199" s="11"/>
      <c r="AB199" s="11"/>
      <c r="AC199" s="11"/>
      <c r="AD199" s="11"/>
    </row>
    <row r="200" spans="16:30" s="9" customFormat="1" ht="15.75">
      <c r="P200" s="11"/>
      <c r="Q200" s="11"/>
      <c r="R200" s="11"/>
      <c r="T200" s="11"/>
      <c r="AB200" s="11"/>
      <c r="AC200" s="11"/>
      <c r="AD200" s="11"/>
    </row>
    <row r="201" spans="16:30" s="9" customFormat="1" ht="15.75">
      <c r="P201" s="11"/>
      <c r="Q201" s="11"/>
      <c r="R201" s="11"/>
      <c r="T201" s="11"/>
      <c r="AB201" s="11"/>
      <c r="AC201" s="11"/>
      <c r="AD201" s="11"/>
    </row>
    <row r="202" spans="16:30" s="9" customFormat="1" ht="15.75">
      <c r="P202" s="11"/>
      <c r="Q202" s="11"/>
      <c r="R202" s="11"/>
      <c r="T202" s="11"/>
      <c r="AB202" s="11"/>
      <c r="AC202" s="11"/>
      <c r="AD202" s="11"/>
    </row>
    <row r="203" spans="16:30" s="9" customFormat="1" ht="15.75">
      <c r="P203" s="11"/>
      <c r="Q203" s="11"/>
      <c r="R203" s="11"/>
      <c r="T203" s="11"/>
      <c r="AB203" s="11"/>
      <c r="AC203" s="11"/>
      <c r="AD203" s="11"/>
    </row>
    <row r="204" spans="16:30" s="9" customFormat="1" ht="15.75">
      <c r="P204" s="11"/>
      <c r="Q204" s="11"/>
      <c r="R204" s="11"/>
      <c r="T204" s="11"/>
      <c r="AB204" s="11"/>
      <c r="AC204" s="11"/>
      <c r="AD204" s="11"/>
    </row>
    <row r="205" spans="16:30" s="9" customFormat="1" ht="15.75">
      <c r="P205" s="11"/>
      <c r="Q205" s="11"/>
      <c r="R205" s="11"/>
      <c r="T205" s="11"/>
      <c r="AB205" s="11"/>
      <c r="AC205" s="11"/>
      <c r="AD205" s="11"/>
    </row>
    <row r="206" spans="16:30" s="9" customFormat="1" ht="15.75">
      <c r="P206" s="11"/>
      <c r="Q206" s="11"/>
      <c r="R206" s="11"/>
      <c r="T206" s="11"/>
      <c r="AB206" s="11"/>
      <c r="AC206" s="11"/>
      <c r="AD206" s="11"/>
    </row>
    <row r="207" spans="16:30" s="9" customFormat="1" ht="15.75">
      <c r="P207" s="11"/>
      <c r="Q207" s="11"/>
      <c r="R207" s="11"/>
      <c r="T207" s="11"/>
      <c r="AB207" s="11"/>
      <c r="AC207" s="11"/>
      <c r="AD207" s="11"/>
    </row>
    <row r="208" spans="16:30" s="9" customFormat="1" ht="15.75">
      <c r="P208" s="11"/>
      <c r="Q208" s="11"/>
      <c r="R208" s="11"/>
      <c r="T208" s="11"/>
      <c r="AB208" s="11"/>
      <c r="AC208" s="11"/>
      <c r="AD208" s="11"/>
    </row>
    <row r="209" spans="16:30" s="9" customFormat="1" ht="15.75">
      <c r="P209" s="11"/>
      <c r="Q209" s="11"/>
      <c r="R209" s="11"/>
      <c r="T209" s="11"/>
      <c r="AB209" s="11"/>
      <c r="AC209" s="11"/>
      <c r="AD209" s="11"/>
    </row>
    <row r="210" spans="16:30" s="9" customFormat="1" ht="15.75">
      <c r="P210" s="11"/>
      <c r="Q210" s="11"/>
      <c r="R210" s="11"/>
      <c r="T210" s="11"/>
      <c r="AB210" s="11"/>
      <c r="AC210" s="11"/>
      <c r="AD210" s="11"/>
    </row>
    <row r="211" spans="16:30" s="9" customFormat="1" ht="15.75">
      <c r="P211" s="11"/>
      <c r="Q211" s="11"/>
      <c r="R211" s="11"/>
      <c r="T211" s="11"/>
      <c r="AB211" s="11"/>
      <c r="AC211" s="11"/>
      <c r="AD211" s="11"/>
    </row>
    <row r="212" spans="16:30" s="9" customFormat="1" ht="15.75">
      <c r="P212" s="11"/>
      <c r="Q212" s="11"/>
      <c r="R212" s="11"/>
      <c r="T212" s="11"/>
      <c r="AB212" s="11"/>
      <c r="AC212" s="11"/>
      <c r="AD212" s="11"/>
    </row>
    <row r="213" spans="16:30" s="9" customFormat="1" ht="15.75">
      <c r="P213" s="11"/>
      <c r="Q213" s="11"/>
      <c r="R213" s="11"/>
      <c r="T213" s="11"/>
      <c r="AB213" s="11"/>
      <c r="AC213" s="11"/>
      <c r="AD213" s="11"/>
    </row>
    <row r="214" spans="16:30" s="9" customFormat="1" ht="15.75">
      <c r="P214" s="11"/>
      <c r="Q214" s="11"/>
      <c r="R214" s="11"/>
      <c r="T214" s="11"/>
      <c r="AB214" s="11"/>
      <c r="AC214" s="11"/>
      <c r="AD214" s="11"/>
    </row>
    <row r="215" spans="16:30" s="9" customFormat="1" ht="15.75">
      <c r="P215" s="11"/>
      <c r="Q215" s="11"/>
      <c r="R215" s="11"/>
      <c r="T215" s="11"/>
      <c r="AB215" s="11"/>
      <c r="AC215" s="11"/>
      <c r="AD215" s="11"/>
    </row>
    <row r="216" spans="16:30" s="9" customFormat="1" ht="15.75">
      <c r="P216" s="11"/>
      <c r="Q216" s="11"/>
      <c r="R216" s="11"/>
      <c r="T216" s="11"/>
      <c r="AB216" s="11"/>
      <c r="AC216" s="11"/>
      <c r="AD216" s="11"/>
    </row>
    <row r="217" spans="16:30" s="9" customFormat="1" ht="15.75">
      <c r="P217" s="11"/>
      <c r="Q217" s="11"/>
      <c r="R217" s="11"/>
      <c r="T217" s="11"/>
      <c r="AB217" s="11"/>
      <c r="AC217" s="11"/>
      <c r="AD217" s="11"/>
    </row>
    <row r="218" spans="16:30" s="9" customFormat="1" ht="15.75">
      <c r="P218" s="11"/>
      <c r="Q218" s="11"/>
      <c r="R218" s="11"/>
      <c r="T218" s="11"/>
      <c r="AB218" s="11"/>
      <c r="AC218" s="11"/>
      <c r="AD218" s="11"/>
    </row>
    <row r="219" spans="16:30" s="9" customFormat="1" ht="15.75">
      <c r="P219" s="11"/>
      <c r="Q219" s="11"/>
      <c r="R219" s="11"/>
      <c r="T219" s="11"/>
      <c r="AB219" s="11"/>
      <c r="AC219" s="11"/>
      <c r="AD219" s="11"/>
    </row>
    <row r="220" spans="16:30" s="9" customFormat="1" ht="15.75">
      <c r="P220" s="11"/>
      <c r="Q220" s="11"/>
      <c r="R220" s="11"/>
      <c r="T220" s="11"/>
      <c r="AB220" s="11"/>
      <c r="AC220" s="11"/>
      <c r="AD220" s="11"/>
    </row>
    <row r="221" spans="16:30" s="9" customFormat="1" ht="15.75">
      <c r="P221" s="11"/>
      <c r="Q221" s="11"/>
      <c r="R221" s="11"/>
      <c r="T221" s="11"/>
      <c r="AB221" s="11"/>
      <c r="AC221" s="11"/>
      <c r="AD221" s="11"/>
    </row>
    <row r="222" spans="16:30" s="9" customFormat="1" ht="15.75">
      <c r="P222" s="11"/>
      <c r="Q222" s="11"/>
      <c r="R222" s="11"/>
      <c r="T222" s="11"/>
      <c r="AB222" s="11"/>
      <c r="AC222" s="11"/>
      <c r="AD222" s="11"/>
    </row>
    <row r="223" spans="16:30" s="9" customFormat="1" ht="15.75">
      <c r="P223" s="11"/>
      <c r="Q223" s="11"/>
      <c r="R223" s="11"/>
      <c r="T223" s="11"/>
      <c r="AB223" s="11"/>
      <c r="AC223" s="11"/>
      <c r="AD223" s="11"/>
    </row>
    <row r="224" spans="16:30" s="9" customFormat="1" ht="15.75">
      <c r="P224" s="11"/>
      <c r="Q224" s="11"/>
      <c r="R224" s="11"/>
      <c r="T224" s="11"/>
      <c r="AB224" s="11"/>
      <c r="AC224" s="11"/>
      <c r="AD224" s="11"/>
    </row>
    <row r="225" spans="16:30" s="9" customFormat="1" ht="15.75">
      <c r="P225" s="11"/>
      <c r="Q225" s="11"/>
      <c r="R225" s="11"/>
      <c r="T225" s="11"/>
      <c r="AB225" s="11"/>
      <c r="AC225" s="11"/>
      <c r="AD225" s="11"/>
    </row>
    <row r="226" spans="16:30" s="9" customFormat="1" ht="15.75">
      <c r="P226" s="11"/>
      <c r="Q226" s="11"/>
      <c r="R226" s="11"/>
      <c r="T226" s="11"/>
      <c r="AB226" s="11"/>
      <c r="AC226" s="11"/>
      <c r="AD226" s="11"/>
    </row>
    <row r="227" spans="16:30" s="9" customFormat="1" ht="15.75">
      <c r="P227" s="11"/>
      <c r="Q227" s="11"/>
      <c r="R227" s="11"/>
      <c r="T227" s="11"/>
      <c r="AB227" s="11"/>
      <c r="AC227" s="11"/>
      <c r="AD227" s="11"/>
    </row>
    <row r="228" spans="16:30" s="9" customFormat="1" ht="15.75">
      <c r="P228" s="11"/>
      <c r="Q228" s="11"/>
      <c r="R228" s="11"/>
      <c r="T228" s="11"/>
      <c r="AB228" s="11"/>
      <c r="AC228" s="11"/>
      <c r="AD228" s="11"/>
    </row>
    <row r="229" spans="16:30" s="9" customFormat="1" ht="15.75">
      <c r="P229" s="11"/>
      <c r="Q229" s="11"/>
      <c r="R229" s="11"/>
      <c r="T229" s="11"/>
      <c r="AB229" s="11"/>
      <c r="AC229" s="11"/>
      <c r="AD229" s="11"/>
    </row>
    <row r="230" spans="16:30" s="9" customFormat="1" ht="15.75">
      <c r="P230" s="11"/>
      <c r="Q230" s="11"/>
      <c r="R230" s="11"/>
      <c r="T230" s="11"/>
      <c r="AB230" s="11"/>
      <c r="AC230" s="11"/>
      <c r="AD230" s="11"/>
    </row>
    <row r="231" spans="16:30" s="9" customFormat="1" ht="15.75">
      <c r="P231" s="11"/>
      <c r="Q231" s="11"/>
      <c r="R231" s="11"/>
      <c r="T231" s="11"/>
      <c r="AB231" s="11"/>
      <c r="AC231" s="11"/>
      <c r="AD231" s="11"/>
    </row>
    <row r="232" spans="16:30" s="9" customFormat="1" ht="15.75">
      <c r="P232" s="11"/>
      <c r="Q232" s="11"/>
      <c r="R232" s="11"/>
      <c r="T232" s="11"/>
      <c r="AB232" s="11"/>
      <c r="AC232" s="11"/>
      <c r="AD232" s="11"/>
    </row>
    <row r="233" spans="16:30" s="9" customFormat="1" ht="15.75">
      <c r="P233" s="11"/>
      <c r="Q233" s="11"/>
      <c r="R233" s="11"/>
      <c r="T233" s="11"/>
      <c r="AB233" s="11"/>
      <c r="AC233" s="11"/>
      <c r="AD233" s="11"/>
    </row>
    <row r="234" spans="16:30" s="9" customFormat="1" ht="15.75">
      <c r="P234" s="11"/>
      <c r="Q234" s="11"/>
      <c r="R234" s="11"/>
      <c r="T234" s="11"/>
      <c r="AB234" s="11"/>
      <c r="AC234" s="11"/>
      <c r="AD234" s="11"/>
    </row>
    <row r="235" spans="16:30" s="9" customFormat="1" ht="15.75">
      <c r="P235" s="11"/>
      <c r="Q235" s="11"/>
      <c r="R235" s="11"/>
      <c r="T235" s="11"/>
      <c r="AB235" s="11"/>
      <c r="AC235" s="11"/>
      <c r="AD235" s="11"/>
    </row>
    <row r="236" spans="16:30" s="9" customFormat="1" ht="15.75">
      <c r="P236" s="11"/>
      <c r="Q236" s="11"/>
      <c r="R236" s="11"/>
      <c r="T236" s="11"/>
      <c r="AB236" s="11"/>
      <c r="AC236" s="11"/>
      <c r="AD236" s="11"/>
    </row>
    <row r="237" spans="16:30" s="9" customFormat="1" ht="15.75">
      <c r="P237" s="11"/>
      <c r="Q237" s="11"/>
      <c r="R237" s="11"/>
      <c r="T237" s="11"/>
      <c r="AB237" s="11"/>
      <c r="AC237" s="11"/>
      <c r="AD237" s="11"/>
    </row>
    <row r="238" spans="16:30" s="9" customFormat="1" ht="15.75">
      <c r="P238" s="11"/>
      <c r="Q238" s="11"/>
      <c r="R238" s="11"/>
      <c r="T238" s="11"/>
      <c r="AB238" s="11"/>
      <c r="AC238" s="11"/>
      <c r="AD238" s="11"/>
    </row>
    <row r="239" spans="16:30" s="9" customFormat="1" ht="15.75">
      <c r="P239" s="11"/>
      <c r="Q239" s="11"/>
      <c r="R239" s="11"/>
      <c r="T239" s="11"/>
      <c r="AB239" s="11"/>
      <c r="AC239" s="11"/>
      <c r="AD239" s="11"/>
    </row>
    <row r="240" spans="16:30" s="9" customFormat="1" ht="15.75">
      <c r="P240" s="11"/>
      <c r="Q240" s="11"/>
      <c r="R240" s="11"/>
      <c r="T240" s="11"/>
      <c r="AB240" s="11"/>
      <c r="AC240" s="11"/>
      <c r="AD240" s="11"/>
    </row>
    <row r="241" spans="16:30" s="9" customFormat="1" ht="15.75">
      <c r="P241" s="11"/>
      <c r="Q241" s="11"/>
      <c r="R241" s="11"/>
      <c r="T241" s="11"/>
      <c r="AB241" s="11"/>
      <c r="AC241" s="11"/>
      <c r="AD241" s="11"/>
    </row>
    <row r="242" spans="16:30" s="9" customFormat="1" ht="15.75">
      <c r="P242" s="11"/>
      <c r="Q242" s="11"/>
      <c r="R242" s="11"/>
      <c r="T242" s="11"/>
      <c r="AB242" s="11"/>
      <c r="AC242" s="11"/>
      <c r="AD242" s="11"/>
    </row>
    <row r="243" spans="16:30" s="9" customFormat="1" ht="15.75">
      <c r="P243" s="11"/>
      <c r="Q243" s="11"/>
      <c r="R243" s="11"/>
      <c r="T243" s="11"/>
      <c r="AB243" s="11"/>
      <c r="AC243" s="11"/>
      <c r="AD243" s="11"/>
    </row>
    <row r="244" spans="16:30" s="9" customFormat="1" ht="15.75">
      <c r="P244" s="11"/>
      <c r="Q244" s="11"/>
      <c r="R244" s="11"/>
      <c r="T244" s="11"/>
      <c r="AB244" s="11"/>
      <c r="AC244" s="11"/>
      <c r="AD244" s="11"/>
    </row>
    <row r="245" spans="16:30" s="9" customFormat="1" ht="15.75">
      <c r="P245" s="11"/>
      <c r="Q245" s="11"/>
      <c r="R245" s="11"/>
      <c r="T245" s="11"/>
      <c r="AB245" s="11"/>
      <c r="AC245" s="11"/>
      <c r="AD245" s="11"/>
    </row>
    <row r="246" spans="16:30" s="9" customFormat="1" ht="15.75">
      <c r="P246" s="11"/>
      <c r="Q246" s="11"/>
      <c r="R246" s="11"/>
      <c r="T246" s="11"/>
      <c r="AB246" s="11"/>
      <c r="AC246" s="11"/>
      <c r="AD246" s="11"/>
    </row>
    <row r="247" spans="16:30" s="9" customFormat="1" ht="15.75">
      <c r="P247" s="11"/>
      <c r="Q247" s="11"/>
      <c r="R247" s="11"/>
      <c r="T247" s="11"/>
      <c r="AB247" s="11"/>
      <c r="AC247" s="11"/>
      <c r="AD247" s="11"/>
    </row>
    <row r="248" spans="16:30" s="9" customFormat="1" ht="15.75">
      <c r="P248" s="11"/>
      <c r="Q248" s="11"/>
      <c r="R248" s="11"/>
      <c r="T248" s="11"/>
      <c r="AB248" s="11"/>
      <c r="AC248" s="11"/>
      <c r="AD248" s="11"/>
    </row>
    <row r="249" spans="16:30" s="9" customFormat="1" ht="15.75">
      <c r="P249" s="11"/>
      <c r="Q249" s="11"/>
      <c r="R249" s="11"/>
      <c r="T249" s="11"/>
      <c r="AB249" s="11"/>
      <c r="AC249" s="11"/>
      <c r="AD249" s="11"/>
    </row>
    <row r="250" spans="16:30" s="9" customFormat="1" ht="15.75">
      <c r="P250" s="11"/>
      <c r="Q250" s="11"/>
      <c r="R250" s="11"/>
      <c r="T250" s="11"/>
      <c r="AB250" s="11"/>
      <c r="AC250" s="11"/>
      <c r="AD250" s="11"/>
    </row>
    <row r="251" spans="16:30" s="9" customFormat="1" ht="15.75">
      <c r="P251" s="11"/>
      <c r="Q251" s="11"/>
      <c r="R251" s="11"/>
      <c r="T251" s="11"/>
      <c r="AB251" s="11"/>
      <c r="AC251" s="11"/>
      <c r="AD251" s="11"/>
    </row>
    <row r="252" spans="16:30" s="9" customFormat="1" ht="15.75">
      <c r="P252" s="11"/>
      <c r="Q252" s="11"/>
      <c r="R252" s="11"/>
      <c r="T252" s="11"/>
      <c r="AB252" s="11"/>
      <c r="AC252" s="11"/>
      <c r="AD252" s="11"/>
    </row>
    <row r="253" spans="16:30" s="9" customFormat="1" ht="15.75">
      <c r="P253" s="11"/>
      <c r="Q253" s="11"/>
      <c r="R253" s="11"/>
      <c r="T253" s="11"/>
      <c r="AB253" s="11"/>
      <c r="AC253" s="11"/>
      <c r="AD253" s="11"/>
    </row>
    <row r="254" spans="16:30" s="9" customFormat="1" ht="15.75">
      <c r="P254" s="11"/>
      <c r="Q254" s="11"/>
      <c r="R254" s="11"/>
      <c r="T254" s="11"/>
      <c r="AB254" s="11"/>
      <c r="AC254" s="11"/>
      <c r="AD254" s="11"/>
    </row>
    <row r="255" spans="16:30" s="9" customFormat="1" ht="15.75">
      <c r="P255" s="11"/>
      <c r="Q255" s="11"/>
      <c r="R255" s="11"/>
      <c r="T255" s="11"/>
      <c r="AB255" s="11"/>
      <c r="AC255" s="11"/>
      <c r="AD255" s="11"/>
    </row>
    <row r="256" spans="16:30" s="9" customFormat="1" ht="15.75">
      <c r="P256" s="11"/>
      <c r="Q256" s="11"/>
      <c r="R256" s="11"/>
      <c r="T256" s="11"/>
      <c r="AB256" s="11"/>
      <c r="AC256" s="11"/>
      <c r="AD256" s="11"/>
    </row>
    <row r="257" spans="16:30" s="9" customFormat="1" ht="15.75">
      <c r="P257" s="11"/>
      <c r="Q257" s="11"/>
      <c r="R257" s="11"/>
      <c r="T257" s="11"/>
      <c r="AB257" s="11"/>
      <c r="AC257" s="11"/>
      <c r="AD257" s="11"/>
    </row>
    <row r="258" spans="16:30" s="9" customFormat="1" ht="15.75">
      <c r="P258" s="11"/>
      <c r="Q258" s="11"/>
      <c r="R258" s="11"/>
      <c r="T258" s="11"/>
      <c r="AB258" s="11"/>
      <c r="AC258" s="11"/>
      <c r="AD258" s="11"/>
    </row>
    <row r="259" spans="16:30" s="9" customFormat="1" ht="15.75">
      <c r="P259" s="11"/>
      <c r="Q259" s="11"/>
      <c r="R259" s="11"/>
      <c r="T259" s="11"/>
      <c r="AB259" s="11"/>
      <c r="AC259" s="11"/>
      <c r="AD259" s="11"/>
    </row>
    <row r="260" spans="16:30" s="9" customFormat="1" ht="15.75">
      <c r="P260" s="11"/>
      <c r="Q260" s="11"/>
      <c r="R260" s="11"/>
      <c r="T260" s="11"/>
      <c r="AB260" s="11"/>
      <c r="AC260" s="11"/>
      <c r="AD260" s="11"/>
    </row>
    <row r="261" spans="16:30" s="9" customFormat="1" ht="15.75">
      <c r="P261" s="11"/>
      <c r="Q261" s="11"/>
      <c r="R261" s="11"/>
      <c r="T261" s="11"/>
      <c r="AB261" s="11"/>
      <c r="AC261" s="11"/>
      <c r="AD261" s="11"/>
    </row>
    <row r="262" spans="16:30" s="9" customFormat="1" ht="15.75">
      <c r="P262" s="11"/>
      <c r="Q262" s="11"/>
      <c r="R262" s="11"/>
      <c r="T262" s="11"/>
      <c r="AB262" s="11"/>
      <c r="AC262" s="11"/>
      <c r="AD262" s="11"/>
    </row>
    <row r="263" spans="16:30" s="9" customFormat="1" ht="15.75">
      <c r="P263" s="11"/>
      <c r="Q263" s="11"/>
      <c r="R263" s="11"/>
      <c r="T263" s="11"/>
      <c r="AB263" s="11"/>
      <c r="AC263" s="11"/>
      <c r="AD263" s="11"/>
    </row>
    <row r="264" spans="16:30" s="9" customFormat="1" ht="15.75">
      <c r="P264" s="11"/>
      <c r="Q264" s="11"/>
      <c r="R264" s="11"/>
      <c r="T264" s="11"/>
      <c r="AB264" s="11"/>
      <c r="AC264" s="11"/>
      <c r="AD264" s="11"/>
    </row>
    <row r="265" spans="16:30" s="9" customFormat="1" ht="15.75">
      <c r="P265" s="11"/>
      <c r="Q265" s="11"/>
      <c r="R265" s="11"/>
      <c r="T265" s="11"/>
      <c r="AB265" s="11"/>
      <c r="AC265" s="11"/>
      <c r="AD265" s="11"/>
    </row>
    <row r="266" spans="16:30" s="9" customFormat="1" ht="15.75">
      <c r="P266" s="11"/>
      <c r="Q266" s="11"/>
      <c r="R266" s="11"/>
      <c r="T266" s="11"/>
      <c r="AB266" s="11"/>
      <c r="AC266" s="11"/>
      <c r="AD266" s="11"/>
    </row>
    <row r="267" spans="16:30" s="9" customFormat="1" ht="15.75">
      <c r="P267" s="11"/>
      <c r="Q267" s="11"/>
      <c r="R267" s="11"/>
      <c r="T267" s="11"/>
      <c r="AB267" s="11"/>
      <c r="AC267" s="11"/>
      <c r="AD267" s="11"/>
    </row>
    <row r="268" spans="16:30" s="9" customFormat="1" ht="15.75">
      <c r="P268" s="11"/>
      <c r="Q268" s="11"/>
      <c r="R268" s="11"/>
      <c r="T268" s="11"/>
      <c r="AB268" s="11"/>
      <c r="AC268" s="11"/>
      <c r="AD268" s="11"/>
    </row>
    <row r="269" spans="16:30" s="9" customFormat="1" ht="15.75">
      <c r="P269" s="11"/>
      <c r="Q269" s="11"/>
      <c r="R269" s="11"/>
      <c r="T269" s="11"/>
      <c r="AB269" s="11"/>
      <c r="AC269" s="11"/>
      <c r="AD269" s="11"/>
    </row>
    <row r="270" spans="16:30" s="9" customFormat="1" ht="15.75">
      <c r="P270" s="11"/>
      <c r="Q270" s="11"/>
      <c r="R270" s="11"/>
      <c r="T270" s="11"/>
      <c r="AB270" s="11"/>
      <c r="AC270" s="11"/>
      <c r="AD270" s="11"/>
    </row>
    <row r="271" spans="16:30" s="9" customFormat="1" ht="15.75">
      <c r="P271" s="11"/>
      <c r="Q271" s="11"/>
      <c r="R271" s="11"/>
      <c r="T271" s="11"/>
      <c r="AB271" s="11"/>
      <c r="AC271" s="11"/>
      <c r="AD271" s="11"/>
    </row>
    <row r="272" spans="16:30" s="9" customFormat="1" ht="15.75">
      <c r="P272" s="11"/>
      <c r="Q272" s="11"/>
      <c r="R272" s="11"/>
      <c r="T272" s="11"/>
      <c r="AB272" s="11"/>
      <c r="AC272" s="11"/>
      <c r="AD272" s="11"/>
    </row>
    <row r="273" spans="16:30" s="9" customFormat="1" ht="15.75">
      <c r="P273" s="11"/>
      <c r="Q273" s="11"/>
      <c r="R273" s="11"/>
      <c r="T273" s="11"/>
      <c r="AB273" s="11"/>
      <c r="AC273" s="11"/>
      <c r="AD273" s="11"/>
    </row>
    <row r="274" spans="16:30" s="9" customFormat="1" ht="15.75">
      <c r="P274" s="11"/>
      <c r="Q274" s="11"/>
      <c r="R274" s="11"/>
      <c r="T274" s="11"/>
      <c r="AB274" s="11"/>
      <c r="AC274" s="11"/>
      <c r="AD274" s="11"/>
    </row>
    <row r="275" spans="16:30" s="9" customFormat="1" ht="15.75">
      <c r="P275" s="11"/>
      <c r="Q275" s="11"/>
      <c r="R275" s="11"/>
      <c r="T275" s="11"/>
      <c r="AB275" s="11"/>
      <c r="AC275" s="11"/>
      <c r="AD275" s="11"/>
    </row>
    <row r="276" spans="16:30" s="9" customFormat="1" ht="15.75">
      <c r="P276" s="11"/>
      <c r="Q276" s="11"/>
      <c r="R276" s="11"/>
      <c r="T276" s="11"/>
      <c r="AB276" s="11"/>
      <c r="AC276" s="11"/>
      <c r="AD276" s="11"/>
    </row>
    <row r="277" spans="16:30" s="9" customFormat="1" ht="15.75">
      <c r="P277" s="11"/>
      <c r="Q277" s="11"/>
      <c r="R277" s="11"/>
      <c r="T277" s="11"/>
      <c r="AB277" s="11"/>
      <c r="AC277" s="11"/>
      <c r="AD277" s="11"/>
    </row>
    <row r="278" spans="16:30" s="9" customFormat="1" ht="15.75">
      <c r="P278" s="11"/>
      <c r="Q278" s="11"/>
      <c r="R278" s="11"/>
      <c r="T278" s="11"/>
      <c r="AB278" s="11"/>
      <c r="AC278" s="11"/>
      <c r="AD278" s="11"/>
    </row>
    <row r="279" spans="16:30" s="9" customFormat="1" ht="15.75">
      <c r="P279" s="11"/>
      <c r="Q279" s="11"/>
      <c r="R279" s="11"/>
      <c r="T279" s="11"/>
      <c r="AB279" s="11"/>
      <c r="AC279" s="11"/>
      <c r="AD279" s="11"/>
    </row>
    <row r="280" spans="16:30" s="9" customFormat="1" ht="15.75">
      <c r="P280" s="11"/>
      <c r="Q280" s="11"/>
      <c r="R280" s="11"/>
      <c r="T280" s="11"/>
      <c r="AB280" s="11"/>
      <c r="AC280" s="11"/>
      <c r="AD280" s="11"/>
    </row>
    <row r="281" spans="16:30" s="9" customFormat="1" ht="15.75">
      <c r="P281" s="11"/>
      <c r="Q281" s="11"/>
      <c r="R281" s="11"/>
      <c r="T281" s="11"/>
      <c r="AB281" s="11"/>
      <c r="AC281" s="11"/>
      <c r="AD281" s="11"/>
    </row>
    <row r="282" spans="16:30" s="9" customFormat="1" ht="15.75">
      <c r="P282" s="11"/>
      <c r="Q282" s="11"/>
      <c r="R282" s="11"/>
      <c r="T282" s="11"/>
      <c r="AB282" s="11"/>
      <c r="AC282" s="11"/>
      <c r="AD282" s="11"/>
    </row>
    <row r="283" spans="16:30" s="9" customFormat="1" ht="15.75">
      <c r="P283" s="11"/>
      <c r="Q283" s="11"/>
      <c r="R283" s="11"/>
      <c r="T283" s="11"/>
      <c r="AB283" s="11"/>
      <c r="AC283" s="11"/>
      <c r="AD283" s="11"/>
    </row>
    <row r="284" spans="16:30" s="9" customFormat="1" ht="15.75">
      <c r="P284" s="11"/>
      <c r="Q284" s="11"/>
      <c r="R284" s="11"/>
      <c r="T284" s="11"/>
      <c r="AB284" s="11"/>
      <c r="AC284" s="11"/>
      <c r="AD284" s="11"/>
    </row>
    <row r="285" spans="16:30" s="9" customFormat="1" ht="15.75">
      <c r="P285" s="11"/>
      <c r="Q285" s="11"/>
      <c r="R285" s="11"/>
      <c r="T285" s="11"/>
      <c r="AB285" s="11"/>
      <c r="AC285" s="11"/>
      <c r="AD285" s="11"/>
    </row>
    <row r="286" spans="16:30" s="9" customFormat="1" ht="15.75">
      <c r="P286" s="11"/>
      <c r="Q286" s="11"/>
      <c r="R286" s="11"/>
      <c r="T286" s="11"/>
      <c r="AB286" s="11"/>
      <c r="AC286" s="11"/>
      <c r="AD286" s="11"/>
    </row>
    <row r="287" spans="16:30" s="9" customFormat="1" ht="15.75">
      <c r="P287" s="11"/>
      <c r="Q287" s="11"/>
      <c r="R287" s="11"/>
      <c r="T287" s="11"/>
      <c r="AB287" s="11"/>
      <c r="AC287" s="11"/>
      <c r="AD287" s="11"/>
    </row>
    <row r="288" spans="16:30" s="9" customFormat="1" ht="15.75">
      <c r="P288" s="11"/>
      <c r="Q288" s="11"/>
      <c r="R288" s="11"/>
      <c r="T288" s="11"/>
      <c r="AB288" s="11"/>
      <c r="AC288" s="11"/>
      <c r="AD288" s="11"/>
    </row>
    <row r="289" spans="16:30" s="9" customFormat="1" ht="15.75">
      <c r="P289" s="11"/>
      <c r="Q289" s="11"/>
      <c r="R289" s="11"/>
      <c r="T289" s="11"/>
      <c r="AB289" s="11"/>
      <c r="AC289" s="11"/>
      <c r="AD289" s="11"/>
    </row>
    <row r="290" spans="16:30" s="9" customFormat="1" ht="15.75">
      <c r="P290" s="11"/>
      <c r="Q290" s="11"/>
      <c r="R290" s="11"/>
      <c r="T290" s="11"/>
      <c r="AB290" s="11"/>
      <c r="AC290" s="11"/>
      <c r="AD290" s="11"/>
    </row>
    <row r="291" spans="16:30" s="9" customFormat="1" ht="15.75">
      <c r="P291" s="11"/>
      <c r="Q291" s="11"/>
      <c r="R291" s="11"/>
      <c r="T291" s="11"/>
      <c r="AB291" s="11"/>
      <c r="AC291" s="11"/>
      <c r="AD291" s="11"/>
    </row>
    <row r="292" spans="16:30" s="9" customFormat="1" ht="15.75">
      <c r="P292" s="11"/>
      <c r="Q292" s="11"/>
      <c r="R292" s="11"/>
      <c r="T292" s="11"/>
      <c r="AB292" s="11"/>
      <c r="AC292" s="11"/>
      <c r="AD292" s="11"/>
    </row>
    <row r="293" spans="16:30" s="9" customFormat="1" ht="15.75">
      <c r="P293" s="11"/>
      <c r="Q293" s="11"/>
      <c r="R293" s="11"/>
      <c r="T293" s="11"/>
      <c r="AB293" s="11"/>
      <c r="AC293" s="11"/>
      <c r="AD293" s="11"/>
    </row>
    <row r="294" spans="16:30" s="9" customFormat="1" ht="15.75">
      <c r="P294" s="11"/>
      <c r="Q294" s="11"/>
      <c r="R294" s="11"/>
      <c r="T294" s="11"/>
      <c r="AB294" s="11"/>
      <c r="AC294" s="11"/>
      <c r="AD294" s="11"/>
    </row>
    <row r="295" spans="16:30" s="9" customFormat="1" ht="15.75">
      <c r="P295" s="11"/>
      <c r="Q295" s="11"/>
      <c r="R295" s="11"/>
      <c r="T295" s="11"/>
      <c r="AB295" s="11"/>
      <c r="AC295" s="11"/>
      <c r="AD295" s="11"/>
    </row>
    <row r="296" spans="16:30" s="9" customFormat="1" ht="15.75">
      <c r="P296" s="11"/>
      <c r="Q296" s="11"/>
      <c r="R296" s="11"/>
      <c r="T296" s="11"/>
      <c r="AB296" s="11"/>
      <c r="AC296" s="11"/>
      <c r="AD296" s="11"/>
    </row>
    <row r="297" spans="16:30" s="9" customFormat="1" ht="15.75">
      <c r="P297" s="11"/>
      <c r="Q297" s="11"/>
      <c r="R297" s="11"/>
      <c r="T297" s="11"/>
      <c r="AB297" s="11"/>
      <c r="AC297" s="11"/>
      <c r="AD297" s="11"/>
    </row>
    <row r="298" spans="16:30" s="9" customFormat="1" ht="15.75">
      <c r="P298" s="11"/>
      <c r="Q298" s="11"/>
      <c r="R298" s="11"/>
      <c r="T298" s="11"/>
      <c r="AB298" s="11"/>
      <c r="AC298" s="11"/>
      <c r="AD298" s="11"/>
    </row>
    <row r="299" spans="16:30" s="9" customFormat="1" ht="15.75">
      <c r="P299" s="11"/>
      <c r="Q299" s="11"/>
      <c r="R299" s="11"/>
      <c r="T299" s="11"/>
      <c r="AB299" s="11"/>
      <c r="AC299" s="11"/>
      <c r="AD299" s="11"/>
    </row>
    <row r="300" spans="16:30" s="9" customFormat="1" ht="15.75">
      <c r="P300" s="11"/>
      <c r="Q300" s="11"/>
      <c r="R300" s="11"/>
      <c r="T300" s="11"/>
      <c r="AB300" s="11"/>
      <c r="AC300" s="11"/>
      <c r="AD300" s="11"/>
    </row>
    <row r="301" spans="16:30" s="9" customFormat="1" ht="15.75">
      <c r="P301" s="11"/>
      <c r="Q301" s="11"/>
      <c r="R301" s="11"/>
      <c r="T301" s="11"/>
      <c r="AB301" s="11"/>
      <c r="AC301" s="11"/>
      <c r="AD301" s="11"/>
    </row>
    <row r="302" spans="16:30" s="9" customFormat="1" ht="15.75">
      <c r="P302" s="11"/>
      <c r="Q302" s="11"/>
      <c r="R302" s="11"/>
      <c r="T302" s="11"/>
      <c r="AB302" s="11"/>
      <c r="AC302" s="11"/>
      <c r="AD302" s="11"/>
    </row>
    <row r="303" spans="16:30" s="9" customFormat="1" ht="15.75">
      <c r="P303" s="11"/>
      <c r="Q303" s="11"/>
      <c r="R303" s="11"/>
      <c r="T303" s="11"/>
      <c r="AB303" s="11"/>
      <c r="AC303" s="11"/>
      <c r="AD303" s="11"/>
    </row>
    <row r="304" spans="16:30" s="9" customFormat="1" ht="15.75">
      <c r="P304" s="11"/>
      <c r="Q304" s="11"/>
      <c r="R304" s="11"/>
      <c r="T304" s="11"/>
      <c r="AB304" s="11"/>
      <c r="AC304" s="11"/>
      <c r="AD304" s="11"/>
    </row>
    <row r="305" spans="16:30" s="9" customFormat="1" ht="15.75">
      <c r="P305" s="11"/>
      <c r="Q305" s="11"/>
      <c r="R305" s="11"/>
      <c r="T305" s="11"/>
      <c r="AB305" s="11"/>
      <c r="AC305" s="11"/>
      <c r="AD305" s="11"/>
    </row>
    <row r="306" spans="16:30" s="9" customFormat="1" ht="15.75">
      <c r="P306" s="11"/>
      <c r="Q306" s="11"/>
      <c r="R306" s="11"/>
      <c r="T306" s="11"/>
      <c r="AB306" s="11"/>
      <c r="AC306" s="11"/>
      <c r="AD306" s="11"/>
    </row>
    <row r="307" spans="16:30" s="9" customFormat="1" ht="15.75">
      <c r="P307" s="11"/>
      <c r="Q307" s="11"/>
      <c r="R307" s="11"/>
      <c r="T307" s="11"/>
      <c r="AB307" s="11"/>
      <c r="AC307" s="11"/>
      <c r="AD307" s="11"/>
    </row>
    <row r="308" spans="16:30" s="9" customFormat="1" ht="15.75">
      <c r="P308" s="11"/>
      <c r="Q308" s="11"/>
      <c r="R308" s="11"/>
      <c r="T308" s="11"/>
      <c r="AB308" s="11"/>
      <c r="AC308" s="11"/>
      <c r="AD308" s="11"/>
    </row>
    <row r="309" spans="16:30" s="9" customFormat="1" ht="15.75">
      <c r="P309" s="11"/>
      <c r="Q309" s="11"/>
      <c r="R309" s="11"/>
      <c r="T309" s="11"/>
      <c r="AB309" s="11"/>
      <c r="AC309" s="11"/>
      <c r="AD309" s="11"/>
    </row>
    <row r="310" spans="16:30" s="9" customFormat="1" ht="15.75">
      <c r="P310" s="11"/>
      <c r="Q310" s="11"/>
      <c r="R310" s="11"/>
      <c r="T310" s="11"/>
      <c r="AB310" s="11"/>
      <c r="AC310" s="11"/>
      <c r="AD310" s="11"/>
    </row>
    <row r="311" spans="16:30" s="9" customFormat="1" ht="15.75">
      <c r="P311" s="11"/>
      <c r="Q311" s="11"/>
      <c r="R311" s="11"/>
      <c r="T311" s="11"/>
      <c r="AB311" s="11"/>
      <c r="AC311" s="11"/>
      <c r="AD311" s="11"/>
    </row>
    <row r="312" spans="16:30" s="9" customFormat="1" ht="15.75">
      <c r="P312" s="11"/>
      <c r="Q312" s="11"/>
      <c r="R312" s="11"/>
      <c r="T312" s="11"/>
      <c r="AB312" s="11"/>
      <c r="AC312" s="11"/>
      <c r="AD312" s="11"/>
    </row>
    <row r="313" spans="16:30" s="9" customFormat="1" ht="15.75">
      <c r="P313" s="11"/>
      <c r="Q313" s="11"/>
      <c r="R313" s="11"/>
      <c r="T313" s="11"/>
      <c r="AB313" s="11"/>
      <c r="AC313" s="11"/>
      <c r="AD313" s="11"/>
    </row>
    <row r="314" spans="16:30" s="9" customFormat="1" ht="15.75">
      <c r="P314" s="11"/>
      <c r="Q314" s="11"/>
      <c r="R314" s="11"/>
      <c r="T314" s="11"/>
      <c r="AB314" s="11"/>
      <c r="AC314" s="11"/>
      <c r="AD314" s="11"/>
    </row>
    <row r="315" spans="16:30" s="9" customFormat="1" ht="15.75">
      <c r="P315" s="11"/>
      <c r="Q315" s="11"/>
      <c r="R315" s="11"/>
      <c r="T315" s="11"/>
      <c r="AB315" s="11"/>
      <c r="AC315" s="11"/>
      <c r="AD315" s="11"/>
    </row>
    <row r="316" spans="16:30" s="9" customFormat="1" ht="15.75">
      <c r="P316" s="11"/>
      <c r="Q316" s="11"/>
      <c r="R316" s="11"/>
      <c r="T316" s="11"/>
      <c r="AB316" s="11"/>
      <c r="AC316" s="11"/>
      <c r="AD316" s="11"/>
    </row>
    <row r="317" spans="16:30" s="9" customFormat="1" ht="15.75">
      <c r="P317" s="11"/>
      <c r="Q317" s="11"/>
      <c r="R317" s="11"/>
      <c r="T317" s="11"/>
      <c r="AB317" s="11"/>
      <c r="AC317" s="11"/>
      <c r="AD317" s="11"/>
    </row>
    <row r="318" spans="16:30" s="9" customFormat="1" ht="15.75">
      <c r="P318" s="11"/>
      <c r="Q318" s="11"/>
      <c r="R318" s="11"/>
      <c r="T318" s="11"/>
      <c r="AB318" s="11"/>
      <c r="AC318" s="11"/>
      <c r="AD318" s="11"/>
    </row>
    <row r="319" spans="16:30" s="9" customFormat="1" ht="15.75">
      <c r="P319" s="11"/>
      <c r="Q319" s="11"/>
      <c r="R319" s="11"/>
      <c r="T319" s="11"/>
      <c r="AB319" s="11"/>
      <c r="AC319" s="11"/>
      <c r="AD319" s="11"/>
    </row>
    <row r="320" spans="16:30" s="9" customFormat="1" ht="15.75">
      <c r="P320" s="11"/>
      <c r="Q320" s="11"/>
      <c r="R320" s="11"/>
      <c r="T320" s="11"/>
      <c r="AB320" s="11"/>
      <c r="AC320" s="11"/>
      <c r="AD320" s="11"/>
    </row>
    <row r="321" spans="16:30" s="9" customFormat="1" ht="15.75">
      <c r="P321" s="11"/>
      <c r="Q321" s="11"/>
      <c r="R321" s="11"/>
      <c r="T321" s="11"/>
      <c r="AB321" s="11"/>
      <c r="AC321" s="11"/>
      <c r="AD321" s="11"/>
    </row>
    <row r="322" spans="16:30" s="9" customFormat="1" ht="15.75">
      <c r="P322" s="11"/>
      <c r="Q322" s="11"/>
      <c r="R322" s="11"/>
      <c r="T322" s="11"/>
      <c r="AB322" s="11"/>
      <c r="AC322" s="11"/>
      <c r="AD322" s="11"/>
    </row>
    <row r="323" spans="16:30" s="9" customFormat="1" ht="15.75">
      <c r="P323" s="11"/>
      <c r="Q323" s="11"/>
      <c r="R323" s="11"/>
      <c r="T323" s="11"/>
      <c r="AB323" s="11"/>
      <c r="AC323" s="11"/>
      <c r="AD323" s="11"/>
    </row>
    <row r="324" spans="16:30" s="9" customFormat="1" ht="15.75">
      <c r="P324" s="11"/>
      <c r="Q324" s="11"/>
      <c r="R324" s="11"/>
      <c r="T324" s="11"/>
      <c r="AB324" s="11"/>
      <c r="AC324" s="11"/>
      <c r="AD324" s="11"/>
    </row>
    <row r="325" spans="16:30" s="9" customFormat="1" ht="15.75">
      <c r="P325" s="11"/>
      <c r="Q325" s="11"/>
      <c r="R325" s="11"/>
      <c r="T325" s="11"/>
      <c r="AB325" s="11"/>
      <c r="AC325" s="11"/>
      <c r="AD325" s="11"/>
    </row>
    <row r="326" spans="16:30" s="9" customFormat="1" ht="15.75">
      <c r="P326" s="11"/>
      <c r="Q326" s="11"/>
      <c r="R326" s="11"/>
      <c r="T326" s="11"/>
      <c r="AB326" s="11"/>
      <c r="AC326" s="11"/>
      <c r="AD326" s="11"/>
    </row>
    <row r="327" spans="16:30" s="9" customFormat="1" ht="15.75">
      <c r="P327" s="11"/>
      <c r="Q327" s="11"/>
      <c r="R327" s="11"/>
      <c r="T327" s="11"/>
      <c r="AB327" s="11"/>
      <c r="AC327" s="11"/>
      <c r="AD327" s="11"/>
    </row>
    <row r="328" spans="16:30" s="9" customFormat="1" ht="15.75">
      <c r="P328" s="11"/>
      <c r="Q328" s="11"/>
      <c r="R328" s="11"/>
      <c r="T328" s="11"/>
      <c r="AB328" s="11"/>
      <c r="AC328" s="11"/>
      <c r="AD328" s="11"/>
    </row>
    <row r="329" spans="16:30" s="9" customFormat="1" ht="15.75">
      <c r="P329" s="11"/>
      <c r="Q329" s="11"/>
      <c r="R329" s="11"/>
      <c r="T329" s="11"/>
      <c r="AB329" s="11"/>
      <c r="AC329" s="11"/>
      <c r="AD329" s="11"/>
    </row>
    <row r="330" spans="16:30" s="9" customFormat="1" ht="15.75">
      <c r="P330" s="11"/>
      <c r="Q330" s="11"/>
      <c r="R330" s="11"/>
      <c r="T330" s="11"/>
      <c r="AB330" s="11"/>
      <c r="AC330" s="11"/>
      <c r="AD330" s="11"/>
    </row>
    <row r="331" spans="16:30" s="9" customFormat="1" ht="15.75">
      <c r="P331" s="11"/>
      <c r="Q331" s="11"/>
      <c r="R331" s="11"/>
      <c r="T331" s="11"/>
      <c r="AB331" s="11"/>
      <c r="AC331" s="11"/>
      <c r="AD331" s="11"/>
    </row>
    <row r="332" spans="16:30" s="9" customFormat="1" ht="15.75">
      <c r="P332" s="11"/>
      <c r="Q332" s="11"/>
      <c r="R332" s="11"/>
      <c r="T332" s="11"/>
      <c r="AB332" s="11"/>
      <c r="AC332" s="11"/>
      <c r="AD332" s="11"/>
    </row>
    <row r="333" spans="16:30" s="9" customFormat="1" ht="15.75">
      <c r="P333" s="11"/>
      <c r="Q333" s="11"/>
      <c r="R333" s="11"/>
      <c r="T333" s="11"/>
      <c r="AB333" s="11"/>
      <c r="AC333" s="11"/>
      <c r="AD333" s="11"/>
    </row>
    <row r="334" spans="16:30" s="9" customFormat="1" ht="15.75">
      <c r="P334" s="11"/>
      <c r="Q334" s="11"/>
      <c r="R334" s="11"/>
      <c r="T334" s="11"/>
      <c r="AB334" s="11"/>
      <c r="AC334" s="11"/>
      <c r="AD334" s="11"/>
    </row>
    <row r="335" spans="16:30" s="9" customFormat="1" ht="15.75">
      <c r="P335" s="11"/>
      <c r="Q335" s="11"/>
      <c r="R335" s="11"/>
      <c r="T335" s="11"/>
      <c r="AB335" s="11"/>
      <c r="AC335" s="11"/>
      <c r="AD335" s="11"/>
    </row>
    <row r="336" spans="16:30" s="9" customFormat="1" ht="15.75">
      <c r="P336" s="11"/>
      <c r="Q336" s="11"/>
      <c r="R336" s="11"/>
      <c r="T336" s="11"/>
      <c r="AB336" s="11"/>
      <c r="AC336" s="11"/>
      <c r="AD336" s="11"/>
    </row>
    <row r="337" spans="16:30" s="9" customFormat="1" ht="15.75">
      <c r="P337" s="11"/>
      <c r="Q337" s="11"/>
      <c r="R337" s="11"/>
      <c r="T337" s="11"/>
      <c r="AB337" s="11"/>
      <c r="AC337" s="11"/>
      <c r="AD337" s="11"/>
    </row>
    <row r="338" spans="16:30" s="9" customFormat="1" ht="15.75">
      <c r="P338" s="11"/>
      <c r="Q338" s="11"/>
      <c r="R338" s="11"/>
      <c r="T338" s="11"/>
      <c r="AB338" s="11"/>
      <c r="AC338" s="11"/>
      <c r="AD338" s="11"/>
    </row>
    <row r="339" spans="16:30" s="9" customFormat="1" ht="15.75">
      <c r="P339" s="11"/>
      <c r="Q339" s="11"/>
      <c r="R339" s="11"/>
      <c r="T339" s="11"/>
      <c r="AB339" s="11"/>
      <c r="AC339" s="11"/>
      <c r="AD339" s="11"/>
    </row>
    <row r="340" spans="16:30" s="9" customFormat="1" ht="15.75">
      <c r="P340" s="11"/>
      <c r="Q340" s="11"/>
      <c r="R340" s="11"/>
      <c r="T340" s="11"/>
      <c r="AB340" s="11"/>
      <c r="AC340" s="11"/>
      <c r="AD340" s="11"/>
    </row>
    <row r="341" spans="16:30" s="9" customFormat="1" ht="15.75">
      <c r="P341" s="11"/>
      <c r="Q341" s="11"/>
      <c r="R341" s="11"/>
      <c r="T341" s="11"/>
      <c r="AB341" s="11"/>
      <c r="AC341" s="11"/>
      <c r="AD341" s="11"/>
    </row>
    <row r="342" spans="16:30" s="9" customFormat="1" ht="15.75">
      <c r="P342" s="11"/>
      <c r="Q342" s="11"/>
      <c r="R342" s="11"/>
      <c r="T342" s="11"/>
      <c r="AB342" s="11"/>
      <c r="AC342" s="11"/>
      <c r="AD342" s="11"/>
    </row>
    <row r="343" spans="16:30" s="9" customFormat="1" ht="15.75">
      <c r="P343" s="11"/>
      <c r="Q343" s="11"/>
      <c r="R343" s="11"/>
      <c r="T343" s="11"/>
      <c r="AB343" s="11"/>
      <c r="AC343" s="11"/>
      <c r="AD343" s="11"/>
    </row>
    <row r="344" spans="16:30" s="9" customFormat="1" ht="15.75">
      <c r="P344" s="11"/>
      <c r="Q344" s="11"/>
      <c r="R344" s="11"/>
      <c r="T344" s="11"/>
      <c r="AB344" s="11"/>
      <c r="AC344" s="11"/>
      <c r="AD344" s="11"/>
    </row>
    <row r="345" spans="16:30" s="9" customFormat="1" ht="15.75">
      <c r="P345" s="11"/>
      <c r="Q345" s="11"/>
      <c r="R345" s="11"/>
      <c r="T345" s="11"/>
      <c r="AB345" s="11"/>
      <c r="AC345" s="11"/>
      <c r="AD345" s="11"/>
    </row>
    <row r="346" spans="16:30" s="9" customFormat="1" ht="15.75">
      <c r="P346" s="11"/>
      <c r="Q346" s="11"/>
      <c r="R346" s="11"/>
      <c r="T346" s="11"/>
      <c r="AB346" s="11"/>
      <c r="AC346" s="11"/>
      <c r="AD346" s="11"/>
    </row>
    <row r="347" spans="16:30" s="9" customFormat="1" ht="15.75">
      <c r="P347" s="11"/>
      <c r="Q347" s="11"/>
      <c r="R347" s="11"/>
      <c r="T347" s="11"/>
      <c r="AB347" s="11"/>
      <c r="AC347" s="11"/>
      <c r="AD347" s="11"/>
    </row>
    <row r="348" spans="16:30" s="9" customFormat="1" ht="15.75">
      <c r="P348" s="11"/>
      <c r="Q348" s="11"/>
      <c r="R348" s="11"/>
      <c r="T348" s="11"/>
      <c r="AB348" s="11"/>
      <c r="AC348" s="11"/>
      <c r="AD348" s="11"/>
    </row>
    <row r="349" spans="16:30" s="9" customFormat="1" ht="15.75">
      <c r="P349" s="11"/>
      <c r="Q349" s="11"/>
      <c r="R349" s="11"/>
      <c r="T349" s="11"/>
      <c r="AB349" s="11"/>
      <c r="AC349" s="11"/>
      <c r="AD349" s="11"/>
    </row>
    <row r="350" spans="16:30" s="9" customFormat="1" ht="15.75">
      <c r="P350" s="11"/>
      <c r="Q350" s="11"/>
      <c r="R350" s="11"/>
      <c r="T350" s="11"/>
      <c r="AB350" s="11"/>
      <c r="AC350" s="11"/>
      <c r="AD350" s="11"/>
    </row>
    <row r="351" spans="16:30" s="9" customFormat="1" ht="15.75">
      <c r="P351" s="11"/>
      <c r="Q351" s="11"/>
      <c r="R351" s="11"/>
      <c r="T351" s="11"/>
      <c r="AB351" s="11"/>
      <c r="AC351" s="11"/>
      <c r="AD351" s="11"/>
    </row>
    <row r="352" spans="16:30" s="9" customFormat="1" ht="15.75">
      <c r="P352" s="11"/>
      <c r="Q352" s="11"/>
      <c r="R352" s="11"/>
      <c r="T352" s="11"/>
      <c r="AB352" s="11"/>
      <c r="AC352" s="11"/>
      <c r="AD352" s="11"/>
    </row>
    <row r="353" spans="16:30" s="9" customFormat="1" ht="15.75">
      <c r="P353" s="11"/>
      <c r="Q353" s="11"/>
      <c r="R353" s="11"/>
      <c r="T353" s="11"/>
      <c r="AB353" s="11"/>
      <c r="AC353" s="11"/>
      <c r="AD353" s="11"/>
    </row>
    <row r="354" spans="16:30" s="9" customFormat="1" ht="15.75">
      <c r="P354" s="11"/>
      <c r="Q354" s="11"/>
      <c r="R354" s="11"/>
      <c r="T354" s="11"/>
      <c r="AB354" s="11"/>
      <c r="AC354" s="11"/>
      <c r="AD354" s="11"/>
    </row>
    <row r="355" spans="16:30" s="9" customFormat="1" ht="15.75">
      <c r="P355" s="11"/>
      <c r="Q355" s="11"/>
      <c r="R355" s="11"/>
      <c r="T355" s="11"/>
      <c r="AB355" s="11"/>
      <c r="AC355" s="11"/>
      <c r="AD355" s="11"/>
    </row>
    <row r="356" spans="16:30" s="9" customFormat="1" ht="15.75">
      <c r="P356" s="11"/>
      <c r="Q356" s="11"/>
      <c r="R356" s="11"/>
      <c r="T356" s="11"/>
      <c r="AB356" s="11"/>
      <c r="AC356" s="11"/>
      <c r="AD356" s="11"/>
    </row>
    <row r="357" spans="16:30" s="9" customFormat="1" ht="15.75">
      <c r="P357" s="11"/>
      <c r="Q357" s="11"/>
      <c r="R357" s="11"/>
      <c r="T357" s="11"/>
      <c r="AB357" s="11"/>
      <c r="AC357" s="11"/>
      <c r="AD357" s="11"/>
    </row>
    <row r="358" spans="16:30" s="9" customFormat="1" ht="15.75">
      <c r="P358" s="11"/>
      <c r="Q358" s="11"/>
      <c r="R358" s="11"/>
      <c r="T358" s="11"/>
      <c r="AB358" s="11"/>
      <c r="AC358" s="11"/>
      <c r="AD358" s="11"/>
    </row>
    <row r="359" spans="16:30" s="9" customFormat="1" ht="15.75">
      <c r="P359" s="11"/>
      <c r="Q359" s="11"/>
      <c r="R359" s="11"/>
      <c r="T359" s="11"/>
      <c r="AB359" s="11"/>
      <c r="AC359" s="11"/>
      <c r="AD359" s="11"/>
    </row>
    <row r="360" spans="16:30" s="9" customFormat="1" ht="15.75">
      <c r="P360" s="11"/>
      <c r="Q360" s="11"/>
      <c r="R360" s="11"/>
      <c r="T360" s="11"/>
      <c r="AB360" s="11"/>
      <c r="AC360" s="11"/>
      <c r="AD360" s="11"/>
    </row>
    <row r="361" spans="16:30" s="9" customFormat="1" ht="15.75">
      <c r="P361" s="11"/>
      <c r="Q361" s="11"/>
      <c r="R361" s="11"/>
      <c r="T361" s="11"/>
      <c r="AB361" s="11"/>
      <c r="AC361" s="11"/>
      <c r="AD361" s="11"/>
    </row>
    <row r="362" spans="16:30" s="9" customFormat="1" ht="15.75">
      <c r="P362" s="11"/>
      <c r="Q362" s="11"/>
      <c r="R362" s="11"/>
      <c r="T362" s="11"/>
      <c r="AB362" s="11"/>
      <c r="AC362" s="11"/>
      <c r="AD362" s="11"/>
    </row>
    <row r="363" spans="16:30" s="9" customFormat="1" ht="15.75">
      <c r="P363" s="11"/>
      <c r="Q363" s="11"/>
      <c r="R363" s="11"/>
      <c r="T363" s="11"/>
      <c r="AB363" s="11"/>
      <c r="AC363" s="11"/>
      <c r="AD363" s="11"/>
    </row>
    <row r="364" spans="16:30" s="9" customFormat="1" ht="15.75">
      <c r="P364" s="11"/>
      <c r="Q364" s="11"/>
      <c r="R364" s="11"/>
      <c r="T364" s="11"/>
      <c r="AB364" s="11"/>
      <c r="AC364" s="11"/>
      <c r="AD364" s="11"/>
    </row>
    <row r="365" spans="16:30" s="9" customFormat="1" ht="15.75">
      <c r="P365" s="11"/>
      <c r="Q365" s="11"/>
      <c r="R365" s="11"/>
      <c r="T365" s="11"/>
      <c r="AB365" s="11"/>
      <c r="AC365" s="11"/>
      <c r="AD365" s="11"/>
    </row>
    <row r="366" spans="16:30" s="9" customFormat="1" ht="15.75">
      <c r="P366" s="11"/>
      <c r="Q366" s="11"/>
      <c r="R366" s="11"/>
      <c r="T366" s="11"/>
      <c r="AB366" s="11"/>
      <c r="AC366" s="11"/>
      <c r="AD366" s="11"/>
    </row>
    <row r="367" spans="16:30" s="9" customFormat="1" ht="15.75">
      <c r="P367" s="11"/>
      <c r="Q367" s="11"/>
      <c r="R367" s="11"/>
      <c r="T367" s="11"/>
      <c r="AB367" s="11"/>
      <c r="AC367" s="11"/>
      <c r="AD367" s="11"/>
    </row>
    <row r="368" spans="16:30" s="9" customFormat="1" ht="15.75">
      <c r="P368" s="11"/>
      <c r="Q368" s="11"/>
      <c r="R368" s="11"/>
      <c r="T368" s="11"/>
      <c r="AB368" s="11"/>
      <c r="AC368" s="11"/>
      <c r="AD368" s="11"/>
    </row>
    <row r="369" spans="16:30" s="9" customFormat="1" ht="15.75">
      <c r="P369" s="11"/>
      <c r="Q369" s="11"/>
      <c r="R369" s="11"/>
      <c r="T369" s="11"/>
      <c r="AB369" s="11"/>
      <c r="AC369" s="11"/>
      <c r="AD369" s="11"/>
    </row>
    <row r="370" spans="16:30" s="9" customFormat="1" ht="15.75">
      <c r="P370" s="11"/>
      <c r="Q370" s="11"/>
      <c r="R370" s="11"/>
      <c r="T370" s="11"/>
      <c r="AB370" s="11"/>
      <c r="AC370" s="11"/>
      <c r="AD370" s="11"/>
    </row>
    <row r="371" spans="16:30" s="9" customFormat="1" ht="15.75">
      <c r="P371" s="11"/>
      <c r="Q371" s="11"/>
      <c r="R371" s="11"/>
      <c r="T371" s="11"/>
      <c r="AB371" s="11"/>
      <c r="AC371" s="11"/>
      <c r="AD371" s="11"/>
    </row>
    <row r="372" spans="16:30" s="9" customFormat="1" ht="15.75">
      <c r="P372" s="11"/>
      <c r="Q372" s="11"/>
      <c r="R372" s="11"/>
      <c r="T372" s="11"/>
      <c r="AB372" s="11"/>
      <c r="AC372" s="11"/>
      <c r="AD372" s="11"/>
    </row>
    <row r="373" spans="16:30" s="9" customFormat="1" ht="15.75">
      <c r="P373" s="11"/>
      <c r="Q373" s="11"/>
      <c r="R373" s="11"/>
      <c r="T373" s="11"/>
      <c r="AB373" s="11"/>
      <c r="AC373" s="11"/>
      <c r="AD373" s="11"/>
    </row>
    <row r="374" spans="16:30" s="9" customFormat="1" ht="15.75">
      <c r="P374" s="11"/>
      <c r="Q374" s="11"/>
      <c r="R374" s="11"/>
      <c r="T374" s="11"/>
      <c r="AB374" s="11"/>
      <c r="AC374" s="11"/>
      <c r="AD374" s="11"/>
    </row>
    <row r="375" spans="16:30" s="9" customFormat="1" ht="15.75">
      <c r="P375" s="11"/>
      <c r="Q375" s="11"/>
      <c r="R375" s="11"/>
      <c r="T375" s="11"/>
      <c r="AB375" s="11"/>
      <c r="AC375" s="11"/>
      <c r="AD375" s="11"/>
    </row>
    <row r="376" spans="16:30" s="9" customFormat="1" ht="15.75">
      <c r="P376" s="11"/>
      <c r="Q376" s="11"/>
      <c r="R376" s="11"/>
      <c r="T376" s="11"/>
      <c r="AB376" s="11"/>
      <c r="AC376" s="11"/>
      <c r="AD376" s="11"/>
    </row>
    <row r="377" spans="16:30" s="9" customFormat="1" ht="15.75">
      <c r="P377" s="11"/>
      <c r="Q377" s="11"/>
      <c r="R377" s="11"/>
      <c r="T377" s="11"/>
      <c r="AB377" s="11"/>
      <c r="AC377" s="11"/>
      <c r="AD377" s="11"/>
    </row>
    <row r="378" spans="16:30" s="9" customFormat="1" ht="15.75">
      <c r="P378" s="11"/>
      <c r="Q378" s="11"/>
      <c r="R378" s="11"/>
      <c r="T378" s="11"/>
      <c r="AB378" s="11"/>
      <c r="AC378" s="11"/>
      <c r="AD378" s="11"/>
    </row>
    <row r="379" spans="16:30" s="9" customFormat="1" ht="15.75">
      <c r="P379" s="11"/>
      <c r="Q379" s="11"/>
      <c r="R379" s="11"/>
      <c r="T379" s="11"/>
      <c r="AB379" s="11"/>
      <c r="AC379" s="11"/>
      <c r="AD379" s="11"/>
    </row>
    <row r="380" spans="16:30" s="9" customFormat="1" ht="15.75">
      <c r="P380" s="11"/>
      <c r="Q380" s="11"/>
      <c r="R380" s="11"/>
      <c r="T380" s="11"/>
      <c r="AB380" s="11"/>
      <c r="AC380" s="11"/>
      <c r="AD380" s="11"/>
    </row>
    <row r="381" spans="16:30" s="9" customFormat="1" ht="15.75">
      <c r="P381" s="11"/>
      <c r="Q381" s="11"/>
      <c r="R381" s="11"/>
      <c r="T381" s="11"/>
      <c r="AB381" s="11"/>
      <c r="AC381" s="11"/>
      <c r="AD381" s="11"/>
    </row>
    <row r="382" spans="16:30" s="9" customFormat="1" ht="15.75">
      <c r="P382" s="11"/>
      <c r="Q382" s="11"/>
      <c r="R382" s="11"/>
      <c r="T382" s="11"/>
      <c r="AB382" s="11"/>
      <c r="AC382" s="11"/>
      <c r="AD382" s="11"/>
    </row>
    <row r="383" spans="16:30" s="9" customFormat="1" ht="15.75">
      <c r="P383" s="11"/>
      <c r="Q383" s="11"/>
      <c r="R383" s="11"/>
      <c r="T383" s="11"/>
      <c r="AB383" s="11"/>
      <c r="AC383" s="11"/>
      <c r="AD383" s="11"/>
    </row>
    <row r="384" spans="16:30" s="9" customFormat="1" ht="15.75">
      <c r="P384" s="11"/>
      <c r="Q384" s="11"/>
      <c r="R384" s="11"/>
      <c r="T384" s="11"/>
      <c r="AB384" s="11"/>
      <c r="AC384" s="11"/>
      <c r="AD384" s="11"/>
    </row>
    <row r="385" spans="16:30" s="9" customFormat="1" ht="15.75">
      <c r="P385" s="11"/>
      <c r="Q385" s="11"/>
      <c r="R385" s="11"/>
      <c r="T385" s="11"/>
      <c r="AB385" s="11"/>
      <c r="AC385" s="11"/>
      <c r="AD385" s="11"/>
    </row>
    <row r="386" spans="16:30" s="9" customFormat="1" ht="15.75">
      <c r="P386" s="11"/>
      <c r="Q386" s="11"/>
      <c r="R386" s="11"/>
      <c r="T386" s="11"/>
      <c r="AB386" s="11"/>
      <c r="AC386" s="11"/>
      <c r="AD386" s="11"/>
    </row>
    <row r="387" spans="16:30" s="9" customFormat="1" ht="15.75">
      <c r="P387" s="11"/>
      <c r="Q387" s="11"/>
      <c r="R387" s="11"/>
      <c r="T387" s="11"/>
      <c r="AB387" s="11"/>
      <c r="AC387" s="11"/>
      <c r="AD387" s="11"/>
    </row>
    <row r="388" spans="16:30" s="9" customFormat="1" ht="15.75">
      <c r="P388" s="11"/>
      <c r="Q388" s="11"/>
      <c r="R388" s="11"/>
      <c r="T388" s="11"/>
      <c r="AB388" s="11"/>
      <c r="AC388" s="11"/>
      <c r="AD388" s="11"/>
    </row>
    <row r="389" spans="16:30" s="9" customFormat="1" ht="15.75">
      <c r="P389" s="11"/>
      <c r="Q389" s="11"/>
      <c r="R389" s="11"/>
      <c r="T389" s="11"/>
      <c r="AB389" s="11"/>
      <c r="AC389" s="11"/>
      <c r="AD389" s="11"/>
    </row>
    <row r="390" spans="16:30" s="9" customFormat="1" ht="15.75">
      <c r="P390" s="11"/>
      <c r="Q390" s="11"/>
      <c r="R390" s="11"/>
      <c r="T390" s="11"/>
      <c r="AB390" s="11"/>
      <c r="AC390" s="11"/>
      <c r="AD390" s="11"/>
    </row>
    <row r="391" spans="16:30" s="9" customFormat="1" ht="15.75">
      <c r="P391" s="11"/>
      <c r="Q391" s="11"/>
      <c r="R391" s="11"/>
      <c r="T391" s="11"/>
      <c r="AB391" s="11"/>
      <c r="AC391" s="11"/>
      <c r="AD391" s="11"/>
    </row>
    <row r="392" spans="16:30" s="9" customFormat="1" ht="15.75">
      <c r="P392" s="11"/>
      <c r="Q392" s="11"/>
      <c r="R392" s="11"/>
      <c r="T392" s="11"/>
      <c r="AB392" s="11"/>
      <c r="AC392" s="11"/>
      <c r="AD392" s="11"/>
    </row>
    <row r="393" spans="16:30" s="9" customFormat="1" ht="15.75">
      <c r="P393" s="11"/>
      <c r="Q393" s="11"/>
      <c r="R393" s="11"/>
      <c r="T393" s="11"/>
      <c r="AB393" s="11"/>
      <c r="AC393" s="11"/>
      <c r="AD393" s="11"/>
    </row>
    <row r="394" spans="16:30" s="9" customFormat="1" ht="15.75">
      <c r="P394" s="11"/>
      <c r="Q394" s="11"/>
      <c r="R394" s="11"/>
      <c r="T394" s="11"/>
      <c r="AB394" s="11"/>
      <c r="AC394" s="11"/>
      <c r="AD394" s="11"/>
    </row>
    <row r="395" spans="16:30" s="9" customFormat="1" ht="15.75">
      <c r="P395" s="11"/>
      <c r="Q395" s="11"/>
      <c r="R395" s="11"/>
      <c r="T395" s="11"/>
      <c r="AB395" s="11"/>
      <c r="AC395" s="11"/>
      <c r="AD395" s="11"/>
    </row>
    <row r="396" spans="16:30" s="9" customFormat="1" ht="15.75">
      <c r="P396" s="11"/>
      <c r="Q396" s="11"/>
      <c r="R396" s="11"/>
      <c r="T396" s="11"/>
      <c r="AB396" s="11"/>
      <c r="AC396" s="11"/>
      <c r="AD396" s="11"/>
    </row>
    <row r="397" spans="16:30" s="9" customFormat="1" ht="15.75">
      <c r="P397" s="11"/>
      <c r="Q397" s="11"/>
      <c r="R397" s="11"/>
      <c r="T397" s="11"/>
      <c r="AB397" s="11"/>
      <c r="AC397" s="11"/>
      <c r="AD397" s="11"/>
    </row>
    <row r="398" spans="16:30" s="9" customFormat="1" ht="15.75">
      <c r="P398" s="11"/>
      <c r="Q398" s="11"/>
      <c r="R398" s="11"/>
      <c r="T398" s="11"/>
      <c r="AB398" s="11"/>
      <c r="AC398" s="11"/>
      <c r="AD398" s="11"/>
    </row>
    <row r="399" spans="16:30" s="9" customFormat="1" ht="15.75">
      <c r="P399" s="11"/>
      <c r="Q399" s="11"/>
      <c r="R399" s="11"/>
      <c r="T399" s="11"/>
      <c r="AB399" s="11"/>
      <c r="AC399" s="11"/>
      <c r="AD399" s="11"/>
    </row>
    <row r="400" spans="16:30" s="9" customFormat="1" ht="15.75">
      <c r="P400" s="11"/>
      <c r="Q400" s="11"/>
      <c r="R400" s="11"/>
      <c r="T400" s="11"/>
      <c r="AB400" s="11"/>
      <c r="AC400" s="11"/>
      <c r="AD400" s="11"/>
    </row>
    <row r="401" spans="16:30" s="9" customFormat="1" ht="15.75">
      <c r="P401" s="11"/>
      <c r="Q401" s="11"/>
      <c r="R401" s="11"/>
      <c r="T401" s="11"/>
      <c r="AB401" s="11"/>
      <c r="AC401" s="11"/>
      <c r="AD401" s="11"/>
    </row>
    <row r="402" spans="16:30" s="9" customFormat="1" ht="15.75">
      <c r="P402" s="11"/>
      <c r="Q402" s="11"/>
      <c r="R402" s="11"/>
      <c r="T402" s="11"/>
      <c r="AB402" s="11"/>
      <c r="AC402" s="11"/>
      <c r="AD402" s="11"/>
    </row>
    <row r="403" spans="16:30" s="9" customFormat="1" ht="15.75">
      <c r="P403" s="11"/>
      <c r="Q403" s="11"/>
      <c r="R403" s="11"/>
      <c r="T403" s="11"/>
      <c r="AB403" s="11"/>
      <c r="AC403" s="11"/>
      <c r="AD403" s="11"/>
    </row>
    <row r="404" spans="16:30" s="9" customFormat="1" ht="15.75">
      <c r="P404" s="11"/>
      <c r="Q404" s="11"/>
      <c r="R404" s="11"/>
      <c r="T404" s="11"/>
      <c r="AB404" s="11"/>
      <c r="AC404" s="11"/>
      <c r="AD404" s="11"/>
    </row>
    <row r="405" spans="16:30" s="9" customFormat="1" ht="15.75">
      <c r="P405" s="11"/>
      <c r="Q405" s="11"/>
      <c r="R405" s="11"/>
      <c r="T405" s="11"/>
      <c r="AB405" s="11"/>
      <c r="AC405" s="11"/>
      <c r="AD405" s="11"/>
    </row>
    <row r="406" spans="16:30" s="9" customFormat="1" ht="15.75">
      <c r="P406" s="11"/>
      <c r="Q406" s="11"/>
      <c r="R406" s="11"/>
      <c r="T406" s="11"/>
      <c r="AB406" s="11"/>
      <c r="AC406" s="11"/>
      <c r="AD406" s="11"/>
    </row>
    <row r="407" spans="16:30" s="9" customFormat="1" ht="15.75">
      <c r="P407" s="11"/>
      <c r="Q407" s="11"/>
      <c r="R407" s="11"/>
      <c r="T407" s="11"/>
      <c r="AB407" s="11"/>
      <c r="AC407" s="11"/>
      <c r="AD407" s="11"/>
    </row>
    <row r="408" spans="16:30" s="9" customFormat="1" ht="15.75">
      <c r="P408" s="11"/>
      <c r="Q408" s="11"/>
      <c r="R408" s="11"/>
      <c r="T408" s="11"/>
      <c r="AB408" s="11"/>
      <c r="AC408" s="11"/>
      <c r="AD408" s="11"/>
    </row>
    <row r="409" spans="16:30" s="9" customFormat="1" ht="15.75">
      <c r="P409" s="11"/>
      <c r="Q409" s="11"/>
      <c r="R409" s="11"/>
      <c r="T409" s="11"/>
      <c r="AB409" s="11"/>
      <c r="AC409" s="11"/>
      <c r="AD409" s="11"/>
    </row>
    <row r="410" spans="16:30" s="9" customFormat="1" ht="15.75">
      <c r="P410" s="11"/>
      <c r="Q410" s="11"/>
      <c r="R410" s="11"/>
      <c r="T410" s="11"/>
      <c r="AB410" s="11"/>
      <c r="AC410" s="11"/>
      <c r="AD410" s="11"/>
    </row>
    <row r="411" spans="16:30" s="9" customFormat="1" ht="15.75">
      <c r="P411" s="11"/>
      <c r="Q411" s="11"/>
      <c r="R411" s="11"/>
      <c r="T411" s="11"/>
      <c r="AB411" s="11"/>
      <c r="AC411" s="11"/>
      <c r="AD411" s="11"/>
    </row>
    <row r="412" spans="16:30" s="9" customFormat="1" ht="15.75">
      <c r="P412" s="11"/>
      <c r="Q412" s="11"/>
      <c r="R412" s="11"/>
      <c r="T412" s="11"/>
      <c r="AB412" s="11"/>
      <c r="AC412" s="11"/>
      <c r="AD412" s="11"/>
    </row>
    <row r="413" spans="16:30" s="9" customFormat="1" ht="15.75">
      <c r="P413" s="11"/>
      <c r="Q413" s="11"/>
      <c r="R413" s="11"/>
      <c r="T413" s="11"/>
      <c r="AB413" s="11"/>
      <c r="AC413" s="11"/>
      <c r="AD413" s="11"/>
    </row>
    <row r="414" spans="16:30" s="9" customFormat="1" ht="15.75">
      <c r="P414" s="11"/>
      <c r="Q414" s="11"/>
      <c r="R414" s="11"/>
      <c r="T414" s="11"/>
      <c r="AB414" s="11"/>
      <c r="AC414" s="11"/>
      <c r="AD414" s="11"/>
    </row>
    <row r="415" spans="16:30" s="9" customFormat="1" ht="15.75">
      <c r="P415" s="11"/>
      <c r="Q415" s="11"/>
      <c r="R415" s="11"/>
      <c r="T415" s="11"/>
      <c r="AB415" s="11"/>
      <c r="AC415" s="11"/>
      <c r="AD415" s="11"/>
    </row>
    <row r="416" spans="16:30" s="9" customFormat="1" ht="15.75">
      <c r="P416" s="11"/>
      <c r="Q416" s="11"/>
      <c r="R416" s="11"/>
      <c r="T416" s="11"/>
      <c r="AB416" s="11"/>
      <c r="AC416" s="11"/>
      <c r="AD416" s="11"/>
    </row>
    <row r="417" spans="16:30" s="9" customFormat="1" ht="15.75">
      <c r="P417" s="11"/>
      <c r="Q417" s="11"/>
      <c r="R417" s="11"/>
      <c r="T417" s="11"/>
      <c r="AB417" s="11"/>
      <c r="AC417" s="11"/>
      <c r="AD417" s="11"/>
    </row>
    <row r="418" spans="16:30" s="9" customFormat="1" ht="15.75">
      <c r="P418" s="11"/>
      <c r="Q418" s="11"/>
      <c r="R418" s="11"/>
      <c r="T418" s="11"/>
      <c r="AB418" s="11"/>
      <c r="AC418" s="11"/>
      <c r="AD418" s="11"/>
    </row>
    <row r="419" spans="16:30" s="9" customFormat="1" ht="15.75">
      <c r="P419" s="11"/>
      <c r="Q419" s="11"/>
      <c r="R419" s="11"/>
      <c r="T419" s="11"/>
      <c r="AB419" s="11"/>
      <c r="AC419" s="11"/>
      <c r="AD419" s="11"/>
    </row>
    <row r="420" spans="16:30" s="9" customFormat="1" ht="15.75">
      <c r="P420" s="11"/>
      <c r="Q420" s="11"/>
      <c r="R420" s="11"/>
      <c r="T420" s="11"/>
      <c r="AB420" s="11"/>
      <c r="AC420" s="11"/>
      <c r="AD420" s="11"/>
    </row>
    <row r="421" spans="16:30" s="9" customFormat="1" ht="15.75">
      <c r="P421" s="11"/>
      <c r="Q421" s="11"/>
      <c r="R421" s="11"/>
      <c r="T421" s="11"/>
      <c r="AB421" s="11"/>
      <c r="AC421" s="11"/>
      <c r="AD421" s="11"/>
    </row>
    <row r="422" spans="16:30" s="9" customFormat="1" ht="15.75">
      <c r="P422" s="11"/>
      <c r="Q422" s="11"/>
      <c r="R422" s="11"/>
      <c r="T422" s="11"/>
      <c r="AB422" s="11"/>
      <c r="AC422" s="11"/>
      <c r="AD422" s="11"/>
    </row>
    <row r="423" spans="16:30" s="9" customFormat="1" ht="15.75">
      <c r="P423" s="11"/>
      <c r="Q423" s="11"/>
      <c r="R423" s="11"/>
      <c r="T423" s="11"/>
      <c r="AB423" s="11"/>
      <c r="AC423" s="11"/>
      <c r="AD423" s="11"/>
    </row>
    <row r="424" spans="16:30" s="9" customFormat="1" ht="15.75">
      <c r="P424" s="11"/>
      <c r="Q424" s="11"/>
      <c r="R424" s="11"/>
      <c r="T424" s="11"/>
      <c r="AB424" s="11"/>
      <c r="AC424" s="11"/>
      <c r="AD424" s="11"/>
    </row>
    <row r="425" spans="16:30" s="9" customFormat="1" ht="15.75">
      <c r="P425" s="11"/>
      <c r="Q425" s="11"/>
      <c r="R425" s="11"/>
      <c r="T425" s="11"/>
      <c r="AB425" s="11"/>
      <c r="AC425" s="11"/>
      <c r="AD425" s="11"/>
    </row>
    <row r="426" spans="16:30" s="9" customFormat="1" ht="15.75">
      <c r="P426" s="11"/>
      <c r="Q426" s="11"/>
      <c r="R426" s="11"/>
      <c r="T426" s="11"/>
      <c r="AB426" s="11"/>
      <c r="AC426" s="11"/>
      <c r="AD426" s="11"/>
    </row>
    <row r="427" spans="16:30" s="9" customFormat="1" ht="15.75">
      <c r="P427" s="11"/>
      <c r="Q427" s="11"/>
      <c r="R427" s="11"/>
      <c r="T427" s="11"/>
      <c r="AB427" s="11"/>
      <c r="AC427" s="11"/>
      <c r="AD427" s="11"/>
    </row>
    <row r="428" spans="16:30" s="9" customFormat="1" ht="15.75">
      <c r="P428" s="11"/>
      <c r="Q428" s="11"/>
      <c r="R428" s="11"/>
      <c r="T428" s="11"/>
      <c r="AB428" s="11"/>
      <c r="AC428" s="11"/>
      <c r="AD428" s="11"/>
    </row>
    <row r="429" spans="16:30" s="9" customFormat="1" ht="15.75">
      <c r="P429" s="11"/>
      <c r="Q429" s="11"/>
      <c r="R429" s="11"/>
      <c r="T429" s="11"/>
      <c r="AB429" s="11"/>
      <c r="AC429" s="11"/>
      <c r="AD429" s="11"/>
    </row>
    <row r="430" spans="16:30" s="9" customFormat="1" ht="15.75">
      <c r="P430" s="11"/>
      <c r="Q430" s="11"/>
      <c r="R430" s="11"/>
      <c r="T430" s="11"/>
      <c r="AB430" s="11"/>
      <c r="AC430" s="11"/>
      <c r="AD430" s="11"/>
    </row>
    <row r="431" spans="16:30" s="9" customFormat="1" ht="15.75">
      <c r="P431" s="11"/>
      <c r="Q431" s="11"/>
      <c r="R431" s="11"/>
      <c r="T431" s="11"/>
      <c r="AB431" s="11"/>
      <c r="AC431" s="11"/>
      <c r="AD431" s="11"/>
    </row>
    <row r="432" spans="16:30" s="9" customFormat="1" ht="15.75">
      <c r="P432" s="11"/>
      <c r="Q432" s="11"/>
      <c r="R432" s="11"/>
      <c r="T432" s="11"/>
      <c r="AB432" s="11"/>
      <c r="AC432" s="11"/>
      <c r="AD432" s="11"/>
    </row>
    <row r="433" spans="16:30" s="9" customFormat="1" ht="15.75">
      <c r="P433" s="11"/>
      <c r="Q433" s="11"/>
      <c r="R433" s="11"/>
      <c r="T433" s="11"/>
      <c r="AB433" s="11"/>
      <c r="AC433" s="11"/>
      <c r="AD433" s="11"/>
    </row>
    <row r="434" spans="16:30" s="9" customFormat="1" ht="15.75">
      <c r="P434" s="11"/>
      <c r="Q434" s="11"/>
      <c r="R434" s="11"/>
      <c r="T434" s="11"/>
      <c r="AB434" s="11"/>
      <c r="AC434" s="11"/>
      <c r="AD434" s="11"/>
    </row>
    <row r="435" spans="16:30" s="9" customFormat="1" ht="15.75">
      <c r="P435" s="11"/>
      <c r="Q435" s="11"/>
      <c r="R435" s="11"/>
      <c r="T435" s="11"/>
      <c r="AB435" s="11"/>
      <c r="AC435" s="11"/>
      <c r="AD435" s="11"/>
    </row>
    <row r="436" spans="16:30" s="9" customFormat="1" ht="15.75">
      <c r="P436" s="11"/>
      <c r="Q436" s="11"/>
      <c r="R436" s="11"/>
      <c r="T436" s="11"/>
      <c r="AB436" s="11"/>
      <c r="AC436" s="11"/>
      <c r="AD436" s="11"/>
    </row>
    <row r="437" spans="16:30" s="9" customFormat="1" ht="15.75">
      <c r="P437" s="11"/>
      <c r="Q437" s="11"/>
      <c r="R437" s="11"/>
      <c r="T437" s="11"/>
      <c r="AB437" s="11"/>
      <c r="AC437" s="11"/>
      <c r="AD437" s="11"/>
    </row>
    <row r="438" spans="16:30" s="9" customFormat="1" ht="15.75">
      <c r="P438" s="11"/>
      <c r="Q438" s="11"/>
      <c r="R438" s="11"/>
      <c r="T438" s="11"/>
      <c r="AB438" s="11"/>
      <c r="AC438" s="11"/>
      <c r="AD438" s="11"/>
    </row>
    <row r="439" spans="16:30" s="9" customFormat="1" ht="15.75">
      <c r="P439" s="11"/>
      <c r="Q439" s="11"/>
      <c r="R439" s="11"/>
      <c r="T439" s="11"/>
      <c r="AB439" s="11"/>
      <c r="AC439" s="11"/>
      <c r="AD439" s="11"/>
    </row>
    <row r="440" spans="16:30" s="9" customFormat="1" ht="15.75">
      <c r="P440" s="11"/>
      <c r="Q440" s="11"/>
      <c r="R440" s="11"/>
      <c r="T440" s="11"/>
      <c r="AB440" s="11"/>
      <c r="AC440" s="11"/>
      <c r="AD440" s="11"/>
    </row>
    <row r="441" spans="16:30" s="9" customFormat="1" ht="15.75">
      <c r="P441" s="11"/>
      <c r="Q441" s="11"/>
      <c r="R441" s="11"/>
      <c r="T441" s="11"/>
      <c r="AB441" s="11"/>
      <c r="AC441" s="11"/>
      <c r="AD441" s="11"/>
    </row>
    <row r="442" spans="16:30" s="9" customFormat="1" ht="15.75">
      <c r="P442" s="11"/>
      <c r="Q442" s="11"/>
      <c r="R442" s="11"/>
      <c r="T442" s="11"/>
      <c r="AB442" s="11"/>
      <c r="AC442" s="11"/>
      <c r="AD442" s="11"/>
    </row>
    <row r="443" spans="16:30" s="9" customFormat="1" ht="15.75">
      <c r="P443" s="11"/>
      <c r="Q443" s="11"/>
      <c r="R443" s="11"/>
      <c r="T443" s="11"/>
      <c r="AB443" s="11"/>
      <c r="AC443" s="11"/>
      <c r="AD443" s="11"/>
    </row>
    <row r="444" spans="16:30" s="9" customFormat="1" ht="15.75">
      <c r="P444" s="11"/>
      <c r="Q444" s="11"/>
      <c r="R444" s="11"/>
      <c r="T444" s="11"/>
      <c r="AB444" s="11"/>
      <c r="AC444" s="11"/>
      <c r="AD444" s="11"/>
    </row>
    <row r="445" spans="16:30" s="9" customFormat="1" ht="15.75">
      <c r="P445" s="11"/>
      <c r="Q445" s="11"/>
      <c r="R445" s="11"/>
      <c r="T445" s="11"/>
      <c r="AB445" s="11"/>
      <c r="AC445" s="11"/>
      <c r="AD445" s="11"/>
    </row>
    <row r="446" spans="16:30" s="9" customFormat="1" ht="15.75">
      <c r="P446" s="11"/>
      <c r="Q446" s="11"/>
      <c r="R446" s="11"/>
      <c r="T446" s="11"/>
      <c r="AB446" s="11"/>
      <c r="AC446" s="11"/>
      <c r="AD446" s="11"/>
    </row>
    <row r="447" spans="16:30" s="9" customFormat="1" ht="15.75">
      <c r="P447" s="11"/>
      <c r="Q447" s="11"/>
      <c r="R447" s="11"/>
      <c r="T447" s="11"/>
      <c r="AB447" s="11"/>
      <c r="AC447" s="11"/>
      <c r="AD447" s="11"/>
    </row>
    <row r="448" spans="16:30" s="9" customFormat="1" ht="15.75">
      <c r="P448" s="11"/>
      <c r="Q448" s="11"/>
      <c r="R448" s="11"/>
      <c r="T448" s="11"/>
      <c r="AB448" s="11"/>
      <c r="AC448" s="11"/>
      <c r="AD448" s="11"/>
    </row>
    <row r="449" spans="16:30" s="9" customFormat="1" ht="15.75">
      <c r="P449" s="11"/>
      <c r="Q449" s="11"/>
      <c r="R449" s="11"/>
      <c r="T449" s="11"/>
      <c r="AB449" s="11"/>
      <c r="AC449" s="11"/>
      <c r="AD449" s="11"/>
    </row>
    <row r="450" spans="16:30" s="9" customFormat="1" ht="15.75">
      <c r="P450" s="11"/>
      <c r="Q450" s="11"/>
      <c r="R450" s="11"/>
      <c r="T450" s="11"/>
      <c r="AB450" s="11"/>
      <c r="AC450" s="11"/>
      <c r="AD450" s="11"/>
    </row>
    <row r="451" spans="16:30" s="9" customFormat="1" ht="15.75">
      <c r="P451" s="11"/>
      <c r="Q451" s="11"/>
      <c r="R451" s="11"/>
      <c r="T451" s="11"/>
      <c r="AB451" s="11"/>
      <c r="AC451" s="11"/>
      <c r="AD451" s="11"/>
    </row>
    <row r="452" spans="16:30" s="9" customFormat="1" ht="15.75">
      <c r="P452" s="11"/>
      <c r="Q452" s="11"/>
      <c r="R452" s="11"/>
      <c r="T452" s="11"/>
      <c r="AB452" s="11"/>
      <c r="AC452" s="11"/>
      <c r="AD452" s="11"/>
    </row>
    <row r="453" spans="16:30" s="9" customFormat="1" ht="15.75">
      <c r="P453" s="11"/>
      <c r="Q453" s="11"/>
      <c r="R453" s="11"/>
      <c r="T453" s="11"/>
      <c r="AB453" s="11"/>
      <c r="AC453" s="11"/>
      <c r="AD453" s="11"/>
    </row>
    <row r="454" spans="16:30" s="9" customFormat="1" ht="15.75">
      <c r="P454" s="11"/>
      <c r="Q454" s="11"/>
      <c r="R454" s="11"/>
      <c r="T454" s="11"/>
      <c r="AB454" s="11"/>
      <c r="AC454" s="11"/>
      <c r="AD454" s="11"/>
    </row>
    <row r="455" spans="16:30" s="9" customFormat="1" ht="15.75">
      <c r="P455" s="11"/>
      <c r="Q455" s="11"/>
      <c r="R455" s="11"/>
      <c r="T455" s="11"/>
      <c r="AB455" s="11"/>
      <c r="AC455" s="11"/>
      <c r="AD455" s="11"/>
    </row>
    <row r="456" spans="16:30" s="9" customFormat="1" ht="15.75">
      <c r="P456" s="11"/>
      <c r="Q456" s="11"/>
      <c r="R456" s="11"/>
      <c r="T456" s="11"/>
      <c r="AB456" s="11"/>
      <c r="AC456" s="11"/>
      <c r="AD456" s="11"/>
    </row>
    <row r="457" spans="16:30" s="9" customFormat="1" ht="15.75">
      <c r="P457" s="11"/>
      <c r="Q457" s="11"/>
      <c r="R457" s="11"/>
      <c r="T457" s="11"/>
      <c r="AB457" s="11"/>
      <c r="AC457" s="11"/>
      <c r="AD457" s="11"/>
    </row>
    <row r="458" spans="16:30" s="9" customFormat="1" ht="15.75">
      <c r="P458" s="11"/>
      <c r="Q458" s="11"/>
      <c r="R458" s="11"/>
      <c r="T458" s="11"/>
      <c r="AB458" s="11"/>
      <c r="AC458" s="11"/>
      <c r="AD458" s="11"/>
    </row>
    <row r="459" spans="16:30" s="9" customFormat="1" ht="15.75">
      <c r="P459" s="11"/>
      <c r="Q459" s="11"/>
      <c r="R459" s="11"/>
      <c r="T459" s="11"/>
      <c r="AB459" s="11"/>
      <c r="AC459" s="11"/>
      <c r="AD459" s="11"/>
    </row>
    <row r="460" spans="16:30" s="9" customFormat="1" ht="15.75">
      <c r="P460" s="11"/>
      <c r="Q460" s="11"/>
      <c r="R460" s="11"/>
      <c r="T460" s="11"/>
      <c r="AB460" s="11"/>
      <c r="AC460" s="11"/>
      <c r="AD460" s="11"/>
    </row>
    <row r="461" spans="16:30" s="9" customFormat="1" ht="15.75">
      <c r="P461" s="11"/>
      <c r="Q461" s="11"/>
      <c r="R461" s="11"/>
      <c r="T461" s="11"/>
      <c r="AB461" s="11"/>
      <c r="AC461" s="11"/>
      <c r="AD461" s="11"/>
    </row>
    <row r="462" spans="16:30" s="9" customFormat="1" ht="15.75">
      <c r="P462" s="11"/>
      <c r="Q462" s="11"/>
      <c r="R462" s="11"/>
      <c r="T462" s="11"/>
      <c r="AB462" s="11"/>
      <c r="AC462" s="11"/>
      <c r="AD462" s="11"/>
    </row>
    <row r="463" spans="16:30" s="9" customFormat="1" ht="15.75">
      <c r="P463" s="11"/>
      <c r="Q463" s="11"/>
      <c r="R463" s="11"/>
      <c r="T463" s="11"/>
      <c r="AB463" s="11"/>
      <c r="AC463" s="11"/>
      <c r="AD463" s="11"/>
    </row>
    <row r="464" spans="16:30" s="9" customFormat="1" ht="15.75">
      <c r="P464" s="11"/>
      <c r="Q464" s="11"/>
      <c r="R464" s="11"/>
      <c r="T464" s="11"/>
      <c r="AB464" s="11"/>
      <c r="AC464" s="11"/>
      <c r="AD464" s="11"/>
    </row>
    <row r="465" spans="16:30" s="9" customFormat="1" ht="15.75">
      <c r="P465" s="11"/>
      <c r="Q465" s="11"/>
      <c r="R465" s="11"/>
      <c r="T465" s="11"/>
      <c r="AB465" s="11"/>
      <c r="AC465" s="11"/>
      <c r="AD465" s="11"/>
    </row>
    <row r="466" spans="16:30" s="9" customFormat="1" ht="15.75">
      <c r="P466" s="11"/>
      <c r="Q466" s="11"/>
      <c r="R466" s="11"/>
      <c r="T466" s="11"/>
      <c r="AB466" s="11"/>
      <c r="AC466" s="11"/>
      <c r="AD466" s="11"/>
    </row>
    <row r="467" spans="16:30" s="9" customFormat="1" ht="15.75">
      <c r="P467" s="11"/>
      <c r="Q467" s="11"/>
      <c r="R467" s="11"/>
      <c r="T467" s="11"/>
      <c r="AB467" s="11"/>
      <c r="AC467" s="11"/>
      <c r="AD467" s="11"/>
    </row>
    <row r="468" spans="16:30" s="9" customFormat="1" ht="15.75">
      <c r="P468" s="11"/>
      <c r="Q468" s="11"/>
      <c r="R468" s="11"/>
      <c r="T468" s="11"/>
      <c r="AB468" s="11"/>
      <c r="AC468" s="11"/>
      <c r="AD468" s="11"/>
    </row>
    <row r="469" spans="16:30" s="9" customFormat="1" ht="15.75">
      <c r="P469" s="11"/>
      <c r="Q469" s="11"/>
      <c r="R469" s="11"/>
      <c r="T469" s="11"/>
      <c r="AB469" s="11"/>
      <c r="AC469" s="11"/>
      <c r="AD469" s="11"/>
    </row>
    <row r="470" spans="16:30" s="9" customFormat="1" ht="15.75">
      <c r="P470" s="11"/>
      <c r="Q470" s="11"/>
      <c r="R470" s="11"/>
      <c r="T470" s="11"/>
      <c r="AB470" s="11"/>
      <c r="AC470" s="11"/>
      <c r="AD470" s="11"/>
    </row>
    <row r="471" spans="16:30" s="9" customFormat="1" ht="15.75">
      <c r="P471" s="11"/>
      <c r="Q471" s="11"/>
      <c r="R471" s="11"/>
      <c r="T471" s="11"/>
      <c r="AB471" s="11"/>
      <c r="AC471" s="11"/>
      <c r="AD471" s="11"/>
    </row>
    <row r="472" spans="16:30" s="9" customFormat="1" ht="15.75">
      <c r="P472" s="11"/>
      <c r="Q472" s="11"/>
      <c r="R472" s="11"/>
      <c r="T472" s="11"/>
      <c r="AB472" s="11"/>
      <c r="AC472" s="11"/>
      <c r="AD472" s="11"/>
    </row>
    <row r="473" spans="16:30" s="9" customFormat="1" ht="15.75">
      <c r="P473" s="11"/>
      <c r="Q473" s="11"/>
      <c r="R473" s="11"/>
      <c r="T473" s="11"/>
      <c r="AB473" s="11"/>
      <c r="AC473" s="11"/>
      <c r="AD473" s="11"/>
    </row>
    <row r="474" spans="16:30" s="9" customFormat="1" ht="15.75">
      <c r="P474" s="11"/>
      <c r="Q474" s="11"/>
      <c r="R474" s="11"/>
      <c r="T474" s="11"/>
      <c r="AB474" s="11"/>
      <c r="AC474" s="11"/>
      <c r="AD474" s="11"/>
    </row>
    <row r="475" spans="16:30" s="9" customFormat="1" ht="15.75">
      <c r="P475" s="11"/>
      <c r="Q475" s="11"/>
      <c r="R475" s="11"/>
      <c r="T475" s="11"/>
      <c r="AB475" s="11"/>
      <c r="AC475" s="11"/>
      <c r="AD475" s="11"/>
    </row>
    <row r="476" spans="16:30" s="9" customFormat="1" ht="15.75">
      <c r="P476" s="11"/>
      <c r="Q476" s="11"/>
      <c r="R476" s="11"/>
      <c r="T476" s="11"/>
      <c r="AB476" s="11"/>
      <c r="AC476" s="11"/>
      <c r="AD476" s="11"/>
    </row>
    <row r="477" spans="16:30" s="9" customFormat="1" ht="15.75">
      <c r="P477" s="11"/>
      <c r="Q477" s="11"/>
      <c r="R477" s="11"/>
      <c r="T477" s="11"/>
      <c r="AB477" s="11"/>
      <c r="AC477" s="11"/>
      <c r="AD477" s="11"/>
    </row>
    <row r="478" spans="16:30" s="9" customFormat="1" ht="15.75">
      <c r="P478" s="11"/>
      <c r="Q478" s="11"/>
      <c r="R478" s="11"/>
      <c r="T478" s="11"/>
      <c r="AB478" s="11"/>
      <c r="AC478" s="11"/>
      <c r="AD478" s="11"/>
    </row>
    <row r="479" spans="16:30" s="9" customFormat="1" ht="15.75">
      <c r="P479" s="11"/>
      <c r="Q479" s="11"/>
      <c r="R479" s="11"/>
      <c r="T479" s="11"/>
      <c r="AB479" s="11"/>
      <c r="AC479" s="11"/>
      <c r="AD479" s="11"/>
    </row>
    <row r="480" spans="16:30" s="9" customFormat="1" ht="15.75">
      <c r="P480" s="11"/>
      <c r="Q480" s="11"/>
      <c r="R480" s="11"/>
      <c r="T480" s="11"/>
      <c r="AB480" s="11"/>
      <c r="AC480" s="11"/>
      <c r="AD480" s="11"/>
    </row>
    <row r="481" spans="16:30" s="9" customFormat="1" ht="15.75">
      <c r="P481" s="11"/>
      <c r="Q481" s="11"/>
      <c r="R481" s="11"/>
      <c r="T481" s="11"/>
      <c r="AB481" s="11"/>
      <c r="AC481" s="11"/>
      <c r="AD481" s="11"/>
    </row>
    <row r="482" spans="16:30" s="9" customFormat="1" ht="15.75">
      <c r="P482" s="11"/>
      <c r="Q482" s="11"/>
      <c r="R482" s="11"/>
      <c r="T482" s="11"/>
      <c r="AB482" s="11"/>
      <c r="AC482" s="11"/>
      <c r="AD482" s="11"/>
    </row>
    <row r="483" spans="16:30" s="9" customFormat="1" ht="15.75">
      <c r="P483" s="11"/>
      <c r="Q483" s="11"/>
      <c r="R483" s="11"/>
      <c r="T483" s="11"/>
      <c r="AB483" s="11"/>
      <c r="AC483" s="11"/>
      <c r="AD483" s="11"/>
    </row>
    <row r="484" spans="16:30" s="9" customFormat="1" ht="15.75">
      <c r="P484" s="11"/>
      <c r="Q484" s="11"/>
      <c r="R484" s="11"/>
      <c r="T484" s="11"/>
      <c r="AB484" s="11"/>
      <c r="AC484" s="11"/>
      <c r="AD484" s="11"/>
    </row>
    <row r="485" spans="16:30" s="9" customFormat="1" ht="15.75">
      <c r="P485" s="11"/>
      <c r="Q485" s="11"/>
      <c r="R485" s="11"/>
      <c r="T485" s="11"/>
      <c r="AB485" s="11"/>
      <c r="AC485" s="11"/>
      <c r="AD485" s="11"/>
    </row>
    <row r="486" spans="16:30" s="9" customFormat="1" ht="15.75">
      <c r="P486" s="11"/>
      <c r="Q486" s="11"/>
      <c r="R486" s="11"/>
      <c r="T486" s="11"/>
      <c r="AB486" s="11"/>
      <c r="AC486" s="11"/>
      <c r="AD486" s="11"/>
    </row>
    <row r="487" spans="16:30" s="9" customFormat="1" ht="15.75">
      <c r="P487" s="11"/>
      <c r="Q487" s="11"/>
      <c r="R487" s="11"/>
      <c r="T487" s="11"/>
      <c r="AB487" s="11"/>
      <c r="AC487" s="11"/>
      <c r="AD487" s="11"/>
    </row>
    <row r="488" spans="16:30" s="9" customFormat="1" ht="15.75">
      <c r="P488" s="11"/>
      <c r="Q488" s="11"/>
      <c r="R488" s="11"/>
      <c r="T488" s="11"/>
      <c r="AB488" s="11"/>
      <c r="AC488" s="11"/>
      <c r="AD488" s="11"/>
    </row>
    <row r="489" spans="16:30" s="9" customFormat="1" ht="15.75">
      <c r="P489" s="11"/>
      <c r="Q489" s="11"/>
      <c r="R489" s="11"/>
      <c r="T489" s="11"/>
      <c r="AB489" s="11"/>
      <c r="AC489" s="11"/>
      <c r="AD489" s="11"/>
    </row>
    <row r="490" spans="16:30" s="9" customFormat="1" ht="15.75">
      <c r="P490" s="11"/>
      <c r="Q490" s="11"/>
      <c r="R490" s="11"/>
      <c r="T490" s="11"/>
      <c r="AB490" s="11"/>
      <c r="AC490" s="11"/>
      <c r="AD490" s="11"/>
    </row>
    <row r="491" spans="16:30" s="9" customFormat="1" ht="15.75">
      <c r="P491" s="11"/>
      <c r="Q491" s="11"/>
      <c r="R491" s="11"/>
      <c r="T491" s="11"/>
      <c r="AB491" s="11"/>
      <c r="AC491" s="11"/>
      <c r="AD491" s="11"/>
    </row>
    <row r="492" spans="16:30" s="9" customFormat="1" ht="15.75">
      <c r="P492" s="11"/>
      <c r="Q492" s="11"/>
      <c r="R492" s="11"/>
      <c r="T492" s="11"/>
      <c r="AB492" s="11"/>
      <c r="AC492" s="11"/>
      <c r="AD492" s="11"/>
    </row>
    <row r="493" spans="16:30" s="9" customFormat="1" ht="15.75">
      <c r="P493" s="11"/>
      <c r="Q493" s="11"/>
      <c r="R493" s="11"/>
      <c r="T493" s="11"/>
      <c r="AB493" s="11"/>
      <c r="AC493" s="11"/>
      <c r="AD493" s="11"/>
    </row>
    <row r="494" spans="16:30" s="9" customFormat="1" ht="15.75">
      <c r="P494" s="11"/>
      <c r="Q494" s="11"/>
      <c r="R494" s="11"/>
      <c r="T494" s="11"/>
      <c r="AB494" s="11"/>
      <c r="AC494" s="11"/>
      <c r="AD494" s="11"/>
    </row>
    <row r="495" spans="16:30" s="9" customFormat="1" ht="15.75">
      <c r="P495" s="11"/>
      <c r="Q495" s="11"/>
      <c r="R495" s="11"/>
      <c r="T495" s="11"/>
      <c r="AB495" s="11"/>
      <c r="AC495" s="11"/>
      <c r="AD495" s="11"/>
    </row>
    <row r="496" spans="16:30" s="9" customFormat="1" ht="15.75">
      <c r="P496" s="11"/>
      <c r="Q496" s="11"/>
      <c r="R496" s="11"/>
      <c r="T496" s="11"/>
      <c r="AB496" s="11"/>
      <c r="AC496" s="11"/>
      <c r="AD496" s="11"/>
    </row>
    <row r="497" spans="16:30" s="9" customFormat="1" ht="15.75">
      <c r="P497" s="11"/>
      <c r="Q497" s="11"/>
      <c r="R497" s="11"/>
      <c r="T497" s="11"/>
      <c r="AB497" s="11"/>
      <c r="AC497" s="11"/>
      <c r="AD497" s="11"/>
    </row>
    <row r="498" spans="16:30" s="9" customFormat="1" ht="15.75">
      <c r="P498" s="11"/>
      <c r="Q498" s="11"/>
      <c r="R498" s="11"/>
      <c r="T498" s="11"/>
      <c r="AB498" s="11"/>
      <c r="AC498" s="11"/>
      <c r="AD498" s="11"/>
    </row>
    <row r="499" spans="16:30" s="9" customFormat="1" ht="15.75">
      <c r="P499" s="11"/>
      <c r="Q499" s="11"/>
      <c r="R499" s="11"/>
      <c r="T499" s="11"/>
      <c r="AB499" s="11"/>
      <c r="AC499" s="11"/>
      <c r="AD499" s="11"/>
    </row>
    <row r="500" spans="16:30" s="9" customFormat="1" ht="15.75">
      <c r="P500" s="11"/>
      <c r="Q500" s="11"/>
      <c r="R500" s="11"/>
      <c r="T500" s="11"/>
      <c r="AB500" s="11"/>
      <c r="AC500" s="11"/>
      <c r="AD500" s="11"/>
    </row>
    <row r="501" spans="16:30" s="9" customFormat="1" ht="15.75">
      <c r="P501" s="11"/>
      <c r="Q501" s="11"/>
      <c r="R501" s="11"/>
      <c r="T501" s="11"/>
      <c r="AB501" s="11"/>
      <c r="AC501" s="11"/>
      <c r="AD501" s="11"/>
    </row>
    <row r="502" spans="16:30" s="9" customFormat="1" ht="15.75">
      <c r="P502" s="11"/>
      <c r="Q502" s="11"/>
      <c r="R502" s="11"/>
      <c r="T502" s="11"/>
      <c r="AB502" s="11"/>
      <c r="AC502" s="11"/>
      <c r="AD502" s="11"/>
    </row>
    <row r="503" spans="16:30" s="9" customFormat="1" ht="15.75">
      <c r="P503" s="11"/>
      <c r="Q503" s="11"/>
      <c r="R503" s="11"/>
      <c r="T503" s="11"/>
      <c r="AB503" s="11"/>
      <c r="AC503" s="11"/>
      <c r="AD503" s="11"/>
    </row>
    <row r="504" spans="16:30" s="9" customFormat="1" ht="15.75">
      <c r="P504" s="11"/>
      <c r="Q504" s="11"/>
      <c r="R504" s="11"/>
      <c r="T504" s="11"/>
      <c r="AB504" s="11"/>
      <c r="AC504" s="11"/>
      <c r="AD504" s="11"/>
    </row>
    <row r="505" spans="16:30" s="9" customFormat="1" ht="15.75">
      <c r="P505" s="11"/>
      <c r="Q505" s="11"/>
      <c r="R505" s="11"/>
      <c r="T505" s="11"/>
      <c r="AB505" s="11"/>
      <c r="AC505" s="11"/>
      <c r="AD505" s="11"/>
    </row>
    <row r="506" spans="16:30" s="9" customFormat="1" ht="15.75">
      <c r="P506" s="11"/>
      <c r="Q506" s="11"/>
      <c r="R506" s="11"/>
      <c r="T506" s="11"/>
      <c r="AB506" s="11"/>
      <c r="AC506" s="11"/>
      <c r="AD506" s="11"/>
    </row>
    <row r="507" spans="16:30" s="9" customFormat="1" ht="15.75">
      <c r="P507" s="11"/>
      <c r="Q507" s="11"/>
      <c r="R507" s="11"/>
      <c r="T507" s="11"/>
      <c r="AB507" s="11"/>
      <c r="AC507" s="11"/>
      <c r="AD507" s="11"/>
    </row>
    <row r="508" spans="16:30" s="9" customFormat="1" ht="15.75">
      <c r="P508" s="11"/>
      <c r="Q508" s="11"/>
      <c r="R508" s="11"/>
      <c r="T508" s="11"/>
      <c r="AB508" s="11"/>
      <c r="AC508" s="11"/>
      <c r="AD508" s="11"/>
    </row>
    <row r="509" spans="16:30" s="9" customFormat="1" ht="15.75">
      <c r="P509" s="11"/>
      <c r="Q509" s="11"/>
      <c r="R509" s="11"/>
      <c r="T509" s="11"/>
      <c r="AB509" s="11"/>
      <c r="AC509" s="11"/>
      <c r="AD509" s="11"/>
    </row>
    <row r="510" spans="16:30" s="9" customFormat="1" ht="15.75">
      <c r="P510" s="11"/>
      <c r="Q510" s="11"/>
      <c r="R510" s="11"/>
      <c r="T510" s="11"/>
      <c r="AB510" s="11"/>
      <c r="AC510" s="11"/>
      <c r="AD510" s="11"/>
    </row>
    <row r="511" spans="16:30" s="9" customFormat="1" ht="15.75">
      <c r="P511" s="11"/>
      <c r="Q511" s="11"/>
      <c r="R511" s="11"/>
      <c r="T511" s="11"/>
      <c r="AB511" s="11"/>
      <c r="AC511" s="11"/>
      <c r="AD511" s="11"/>
    </row>
    <row r="512" spans="16:30" s="9" customFormat="1" ht="15.75">
      <c r="P512" s="11"/>
      <c r="Q512" s="11"/>
      <c r="R512" s="11"/>
      <c r="T512" s="11"/>
      <c r="AB512" s="11"/>
      <c r="AC512" s="11"/>
      <c r="AD512" s="11"/>
    </row>
    <row r="513" spans="16:30" s="9" customFormat="1" ht="15.75">
      <c r="P513" s="11"/>
      <c r="Q513" s="11"/>
      <c r="R513" s="11"/>
      <c r="T513" s="11"/>
      <c r="AB513" s="11"/>
      <c r="AC513" s="11"/>
      <c r="AD513" s="11"/>
    </row>
    <row r="514" spans="16:30" s="9" customFormat="1" ht="15.75">
      <c r="P514" s="11"/>
      <c r="Q514" s="11"/>
      <c r="R514" s="11"/>
      <c r="T514" s="11"/>
      <c r="AB514" s="11"/>
      <c r="AC514" s="11"/>
      <c r="AD514" s="11"/>
    </row>
    <row r="515" spans="16:30" s="9" customFormat="1" ht="15.75">
      <c r="P515" s="11"/>
      <c r="Q515" s="11"/>
      <c r="R515" s="11"/>
      <c r="T515" s="11"/>
      <c r="AB515" s="11"/>
      <c r="AC515" s="11"/>
      <c r="AD515" s="11"/>
    </row>
    <row r="516" spans="16:30" s="9" customFormat="1" ht="15.75">
      <c r="P516" s="11"/>
      <c r="Q516" s="11"/>
      <c r="R516" s="11"/>
      <c r="T516" s="11"/>
      <c r="AB516" s="11"/>
      <c r="AC516" s="11"/>
      <c r="AD516" s="11"/>
    </row>
    <row r="517" spans="16:30" s="9" customFormat="1" ht="15.75">
      <c r="P517" s="11"/>
      <c r="Q517" s="11"/>
      <c r="R517" s="11"/>
      <c r="T517" s="11"/>
      <c r="AB517" s="11"/>
      <c r="AC517" s="11"/>
      <c r="AD517" s="11"/>
    </row>
    <row r="518" spans="16:30" s="9" customFormat="1" ht="15.75">
      <c r="P518" s="11"/>
      <c r="Q518" s="11"/>
      <c r="R518" s="11"/>
      <c r="T518" s="11"/>
      <c r="AB518" s="11"/>
      <c r="AC518" s="11"/>
      <c r="AD518" s="11"/>
    </row>
    <row r="519" spans="16:30" s="9" customFormat="1" ht="15.75">
      <c r="P519" s="11"/>
      <c r="Q519" s="11"/>
      <c r="R519" s="11"/>
      <c r="T519" s="11"/>
      <c r="AB519" s="11"/>
      <c r="AC519" s="11"/>
      <c r="AD519" s="11"/>
    </row>
    <row r="520" spans="16:30" s="9" customFormat="1" ht="15.75">
      <c r="P520" s="11"/>
      <c r="Q520" s="11"/>
      <c r="R520" s="11"/>
      <c r="T520" s="11"/>
      <c r="AB520" s="11"/>
      <c r="AC520" s="11"/>
      <c r="AD520" s="11"/>
    </row>
    <row r="521" spans="16:30" s="9" customFormat="1" ht="15.75">
      <c r="P521" s="11"/>
      <c r="Q521" s="11"/>
      <c r="R521" s="11"/>
      <c r="T521" s="11"/>
      <c r="AB521" s="11"/>
      <c r="AC521" s="11"/>
      <c r="AD521" s="11"/>
    </row>
    <row r="522" spans="16:30" s="9" customFormat="1" ht="15.75">
      <c r="P522" s="11"/>
      <c r="Q522" s="11"/>
      <c r="R522" s="11"/>
      <c r="T522" s="11"/>
      <c r="AB522" s="11"/>
      <c r="AC522" s="11"/>
      <c r="AD522" s="11"/>
    </row>
    <row r="523" spans="16:30" s="9" customFormat="1" ht="15.75">
      <c r="P523" s="11"/>
      <c r="Q523" s="11"/>
      <c r="R523" s="11"/>
      <c r="T523" s="11"/>
      <c r="AB523" s="11"/>
      <c r="AC523" s="11"/>
      <c r="AD523" s="11"/>
    </row>
    <row r="524" spans="16:30" s="9" customFormat="1" ht="15.75">
      <c r="P524" s="11"/>
      <c r="Q524" s="11"/>
      <c r="R524" s="11"/>
      <c r="T524" s="11"/>
      <c r="AB524" s="11"/>
      <c r="AC524" s="11"/>
      <c r="AD524" s="11"/>
    </row>
    <row r="525" spans="16:30" s="9" customFormat="1" ht="15.75">
      <c r="P525" s="11"/>
      <c r="Q525" s="11"/>
      <c r="R525" s="11"/>
      <c r="T525" s="11"/>
      <c r="AB525" s="11"/>
      <c r="AC525" s="11"/>
      <c r="AD525" s="11"/>
    </row>
    <row r="526" spans="16:30" s="9" customFormat="1" ht="15.75">
      <c r="P526" s="11"/>
      <c r="Q526" s="11"/>
      <c r="R526" s="11"/>
      <c r="T526" s="11"/>
      <c r="AB526" s="11"/>
      <c r="AC526" s="11"/>
      <c r="AD526" s="11"/>
    </row>
    <row r="527" spans="16:30" s="9" customFormat="1" ht="15.75">
      <c r="P527" s="11"/>
      <c r="Q527" s="11"/>
      <c r="R527" s="11"/>
      <c r="T527" s="11"/>
      <c r="AB527" s="11"/>
      <c r="AC527" s="11"/>
      <c r="AD527" s="11"/>
    </row>
    <row r="528" spans="16:30" s="9" customFormat="1" ht="15.75">
      <c r="P528" s="11"/>
      <c r="Q528" s="11"/>
      <c r="R528" s="11"/>
      <c r="T528" s="11"/>
      <c r="AB528" s="11"/>
      <c r="AC528" s="11"/>
      <c r="AD528" s="11"/>
    </row>
    <row r="529" spans="16:30" s="9" customFormat="1" ht="15.75">
      <c r="P529" s="11"/>
      <c r="Q529" s="11"/>
      <c r="R529" s="11"/>
      <c r="T529" s="11"/>
      <c r="AB529" s="11"/>
      <c r="AC529" s="11"/>
      <c r="AD529" s="11"/>
    </row>
    <row r="530" spans="16:30" s="9" customFormat="1" ht="15.75">
      <c r="P530" s="11"/>
      <c r="Q530" s="11"/>
      <c r="R530" s="11"/>
      <c r="T530" s="11"/>
      <c r="AB530" s="11"/>
      <c r="AC530" s="11"/>
      <c r="AD530" s="11"/>
    </row>
    <row r="531" spans="16:30" s="9" customFormat="1" ht="15.75">
      <c r="P531" s="11"/>
      <c r="Q531" s="11"/>
      <c r="R531" s="11"/>
      <c r="T531" s="11"/>
      <c r="AB531" s="11"/>
      <c r="AC531" s="11"/>
      <c r="AD531" s="11"/>
    </row>
    <row r="532" spans="16:30" s="9" customFormat="1" ht="15.75">
      <c r="P532" s="11"/>
      <c r="Q532" s="11"/>
      <c r="R532" s="11"/>
      <c r="T532" s="11"/>
      <c r="AB532" s="11"/>
      <c r="AC532" s="11"/>
      <c r="AD532" s="11"/>
    </row>
    <row r="533" spans="16:30" s="9" customFormat="1" ht="15.75">
      <c r="P533" s="11"/>
      <c r="Q533" s="11"/>
      <c r="R533" s="11"/>
      <c r="T533" s="11"/>
      <c r="AB533" s="11"/>
      <c r="AC533" s="11"/>
      <c r="AD533" s="11"/>
    </row>
    <row r="534" spans="16:30" s="9" customFormat="1" ht="15.75">
      <c r="P534" s="11"/>
      <c r="Q534" s="11"/>
      <c r="R534" s="11"/>
      <c r="T534" s="11"/>
      <c r="AB534" s="11"/>
      <c r="AC534" s="11"/>
      <c r="AD534" s="11"/>
    </row>
    <row r="535" spans="16:30" s="9" customFormat="1" ht="15.75">
      <c r="P535" s="11"/>
      <c r="Q535" s="11"/>
      <c r="R535" s="11"/>
      <c r="T535" s="11"/>
      <c r="AB535" s="11"/>
      <c r="AC535" s="11"/>
      <c r="AD535" s="11"/>
    </row>
    <row r="536" spans="16:30" s="9" customFormat="1" ht="15.75">
      <c r="P536" s="11"/>
      <c r="Q536" s="11"/>
      <c r="R536" s="11"/>
      <c r="T536" s="11"/>
      <c r="AB536" s="11"/>
      <c r="AC536" s="11"/>
      <c r="AD536" s="11"/>
    </row>
    <row r="537" spans="16:30" s="9" customFormat="1" ht="15.75">
      <c r="P537" s="11"/>
      <c r="Q537" s="11"/>
      <c r="R537" s="11"/>
      <c r="T537" s="11"/>
      <c r="AB537" s="11"/>
      <c r="AC537" s="11"/>
      <c r="AD537" s="11"/>
    </row>
    <row r="538" spans="16:30" s="9" customFormat="1" ht="15.75">
      <c r="P538" s="11"/>
      <c r="Q538" s="11"/>
      <c r="R538" s="11"/>
      <c r="T538" s="11"/>
      <c r="AB538" s="11"/>
      <c r="AC538" s="11"/>
      <c r="AD538" s="11"/>
    </row>
    <row r="539" spans="16:30" s="9" customFormat="1" ht="15.75">
      <c r="P539" s="11"/>
      <c r="Q539" s="11"/>
      <c r="R539" s="11"/>
      <c r="T539" s="11"/>
      <c r="AB539" s="11"/>
      <c r="AC539" s="11"/>
      <c r="AD539" s="11"/>
    </row>
    <row r="540" spans="16:30" s="9" customFormat="1" ht="15.75">
      <c r="P540" s="11"/>
      <c r="Q540" s="11"/>
      <c r="R540" s="11"/>
      <c r="T540" s="11"/>
      <c r="AB540" s="11"/>
      <c r="AC540" s="11"/>
      <c r="AD540" s="11"/>
    </row>
    <row r="541" spans="16:30" s="9" customFormat="1" ht="15.75">
      <c r="P541" s="11"/>
      <c r="Q541" s="11"/>
      <c r="R541" s="11"/>
      <c r="T541" s="11"/>
      <c r="AB541" s="11"/>
      <c r="AC541" s="11"/>
      <c r="AD541" s="11"/>
    </row>
    <row r="542" spans="16:30" s="9" customFormat="1" ht="15.75">
      <c r="P542" s="11"/>
      <c r="Q542" s="11"/>
      <c r="R542" s="11"/>
      <c r="T542" s="11"/>
      <c r="AB542" s="11"/>
      <c r="AC542" s="11"/>
      <c r="AD542" s="11"/>
    </row>
    <row r="543" spans="16:30" s="9" customFormat="1" ht="15.75">
      <c r="P543" s="11"/>
      <c r="Q543" s="11"/>
      <c r="R543" s="11"/>
      <c r="T543" s="11"/>
      <c r="AB543" s="11"/>
      <c r="AC543" s="11"/>
      <c r="AD543" s="11"/>
    </row>
    <row r="544" spans="16:30" s="9" customFormat="1" ht="15.75">
      <c r="P544" s="11"/>
      <c r="Q544" s="11"/>
      <c r="R544" s="11"/>
      <c r="T544" s="11"/>
      <c r="AB544" s="11"/>
      <c r="AC544" s="11"/>
      <c r="AD544" s="11"/>
    </row>
    <row r="545" spans="16:30" s="9" customFormat="1" ht="15.75">
      <c r="P545" s="11"/>
      <c r="Q545" s="11"/>
      <c r="R545" s="11"/>
      <c r="T545" s="11"/>
      <c r="AB545" s="11"/>
      <c r="AC545" s="11"/>
      <c r="AD545" s="11"/>
    </row>
    <row r="546" spans="16:30" s="9" customFormat="1" ht="15.75">
      <c r="P546" s="11"/>
      <c r="Q546" s="11"/>
      <c r="R546" s="11"/>
      <c r="T546" s="11"/>
      <c r="AB546" s="11"/>
      <c r="AC546" s="11"/>
      <c r="AD546" s="11"/>
    </row>
    <row r="547" spans="16:30" s="9" customFormat="1" ht="15.75">
      <c r="P547" s="11"/>
      <c r="Q547" s="11"/>
      <c r="R547" s="11"/>
      <c r="T547" s="11"/>
      <c r="AB547" s="11"/>
      <c r="AC547" s="11"/>
      <c r="AD547" s="11"/>
    </row>
    <row r="548" spans="16:30" s="9" customFormat="1" ht="15.75">
      <c r="P548" s="11"/>
      <c r="Q548" s="11"/>
      <c r="R548" s="11"/>
      <c r="T548" s="11"/>
      <c r="AB548" s="11"/>
      <c r="AC548" s="11"/>
      <c r="AD548" s="11"/>
    </row>
    <row r="549" spans="16:30" s="9" customFormat="1" ht="15.75">
      <c r="P549" s="11"/>
      <c r="Q549" s="11"/>
      <c r="R549" s="11"/>
      <c r="T549" s="11"/>
      <c r="AB549" s="11"/>
      <c r="AC549" s="11"/>
      <c r="AD549" s="11"/>
    </row>
    <row r="550" spans="16:30" s="9" customFormat="1" ht="15.75">
      <c r="P550" s="11"/>
      <c r="Q550" s="11"/>
      <c r="R550" s="11"/>
      <c r="T550" s="11"/>
      <c r="AB550" s="11"/>
      <c r="AC550" s="11"/>
      <c r="AD550" s="11"/>
    </row>
    <row r="551" spans="16:30" s="9" customFormat="1" ht="15.75">
      <c r="P551" s="11"/>
      <c r="Q551" s="11"/>
      <c r="R551" s="11"/>
      <c r="T551" s="11"/>
      <c r="AB551" s="11"/>
      <c r="AC551" s="11"/>
      <c r="AD551" s="11"/>
    </row>
    <row r="552" spans="16:30" s="9" customFormat="1" ht="15.75">
      <c r="P552" s="11"/>
      <c r="Q552" s="11"/>
      <c r="R552" s="11"/>
      <c r="T552" s="11"/>
      <c r="AB552" s="11"/>
      <c r="AC552" s="11"/>
      <c r="AD552" s="11"/>
    </row>
    <row r="553" spans="16:30" s="9" customFormat="1" ht="15.75">
      <c r="P553" s="11"/>
      <c r="Q553" s="11"/>
      <c r="R553" s="11"/>
      <c r="T553" s="11"/>
      <c r="AB553" s="11"/>
      <c r="AC553" s="11"/>
      <c r="AD553" s="11"/>
    </row>
    <row r="554" spans="16:30" s="9" customFormat="1" ht="15.75">
      <c r="P554" s="11"/>
      <c r="Q554" s="11"/>
      <c r="R554" s="11"/>
      <c r="T554" s="11"/>
      <c r="AB554" s="11"/>
      <c r="AC554" s="11"/>
      <c r="AD554" s="11"/>
    </row>
    <row r="555" spans="16:30" s="9" customFormat="1" ht="15.75">
      <c r="P555" s="11"/>
      <c r="Q555" s="11"/>
      <c r="R555" s="11"/>
      <c r="T555" s="11"/>
      <c r="AB555" s="11"/>
      <c r="AC555" s="11"/>
      <c r="AD555" s="11"/>
    </row>
    <row r="556" spans="16:30" s="9" customFormat="1" ht="15.75">
      <c r="P556" s="11"/>
      <c r="Q556" s="11"/>
      <c r="R556" s="11"/>
      <c r="T556" s="11"/>
      <c r="AB556" s="11"/>
      <c r="AC556" s="11"/>
      <c r="AD556" s="11"/>
    </row>
    <row r="557" spans="16:30" s="9" customFormat="1" ht="15.75">
      <c r="P557" s="11"/>
      <c r="Q557" s="11"/>
      <c r="R557" s="11"/>
      <c r="T557" s="11"/>
      <c r="AB557" s="11"/>
      <c r="AC557" s="11"/>
      <c r="AD557" s="11"/>
    </row>
    <row r="558" spans="16:30" s="9" customFormat="1" ht="15.75">
      <c r="P558" s="11"/>
      <c r="Q558" s="11"/>
      <c r="R558" s="11"/>
      <c r="T558" s="11"/>
      <c r="AB558" s="11"/>
      <c r="AC558" s="11"/>
      <c r="AD558" s="11"/>
    </row>
    <row r="559" spans="16:30" s="9" customFormat="1" ht="15.75">
      <c r="P559" s="11"/>
      <c r="Q559" s="11"/>
      <c r="R559" s="11"/>
      <c r="T559" s="11"/>
      <c r="AB559" s="11"/>
      <c r="AC559" s="11"/>
      <c r="AD559" s="11"/>
    </row>
    <row r="560" spans="16:30" s="9" customFormat="1" ht="15.75">
      <c r="P560" s="11"/>
      <c r="Q560" s="11"/>
      <c r="R560" s="11"/>
      <c r="T560" s="11"/>
      <c r="AB560" s="11"/>
      <c r="AC560" s="11"/>
      <c r="AD560" s="11"/>
    </row>
    <row r="561" spans="16:30" s="9" customFormat="1" ht="15.75">
      <c r="P561" s="11"/>
      <c r="Q561" s="11"/>
      <c r="R561" s="11"/>
      <c r="T561" s="11"/>
      <c r="AB561" s="11"/>
      <c r="AC561" s="11"/>
      <c r="AD561" s="11"/>
    </row>
    <row r="562" spans="16:30" s="9" customFormat="1" ht="15.75">
      <c r="P562" s="11"/>
      <c r="Q562" s="11"/>
      <c r="R562" s="11"/>
      <c r="T562" s="11"/>
      <c r="AB562" s="11"/>
      <c r="AC562" s="11"/>
      <c r="AD562" s="11"/>
    </row>
    <row r="563" spans="16:30" s="9" customFormat="1" ht="15.75">
      <c r="P563" s="11"/>
      <c r="Q563" s="11"/>
      <c r="R563" s="11"/>
      <c r="T563" s="11"/>
      <c r="AB563" s="11"/>
      <c r="AC563" s="11"/>
      <c r="AD563" s="11"/>
    </row>
    <row r="564" spans="16:30" s="9" customFormat="1" ht="15.75">
      <c r="P564" s="11"/>
      <c r="Q564" s="11"/>
      <c r="R564" s="11"/>
      <c r="T564" s="11"/>
      <c r="AB564" s="11"/>
      <c r="AC564" s="11"/>
      <c r="AD564" s="11"/>
    </row>
    <row r="565" spans="16:30" s="9" customFormat="1" ht="15.75">
      <c r="P565" s="11"/>
      <c r="Q565" s="11"/>
      <c r="R565" s="11"/>
      <c r="T565" s="11"/>
      <c r="AB565" s="11"/>
      <c r="AC565" s="11"/>
      <c r="AD565" s="11"/>
    </row>
    <row r="566" spans="16:30" s="9" customFormat="1" ht="15.75">
      <c r="P566" s="11"/>
      <c r="Q566" s="11"/>
      <c r="R566" s="11"/>
      <c r="T566" s="11"/>
      <c r="AB566" s="11"/>
      <c r="AC566" s="11"/>
      <c r="AD566" s="11"/>
    </row>
    <row r="567" spans="16:30" s="9" customFormat="1" ht="15.75">
      <c r="P567" s="11"/>
      <c r="Q567" s="11"/>
      <c r="R567" s="11"/>
      <c r="T567" s="11"/>
      <c r="AB567" s="11"/>
      <c r="AC567" s="11"/>
      <c r="AD567" s="11"/>
    </row>
    <row r="568" spans="16:30" s="9" customFormat="1" ht="15.75">
      <c r="P568" s="11"/>
      <c r="Q568" s="11"/>
      <c r="R568" s="11"/>
      <c r="T568" s="11"/>
      <c r="AB568" s="11"/>
      <c r="AC568" s="11"/>
      <c r="AD568" s="11"/>
    </row>
    <row r="569" spans="16:30" s="9" customFormat="1" ht="15.75">
      <c r="P569" s="11"/>
      <c r="Q569" s="11"/>
      <c r="R569" s="11"/>
      <c r="T569" s="11"/>
      <c r="AB569" s="11"/>
      <c r="AC569" s="11"/>
      <c r="AD569" s="11"/>
    </row>
    <row r="570" spans="16:30" s="9" customFormat="1" ht="15.75">
      <c r="P570" s="11"/>
      <c r="Q570" s="11"/>
      <c r="R570" s="11"/>
      <c r="T570" s="11"/>
      <c r="AB570" s="11"/>
      <c r="AC570" s="11"/>
      <c r="AD570" s="11"/>
    </row>
    <row r="571" spans="16:30" s="9" customFormat="1" ht="15.75">
      <c r="P571" s="11"/>
      <c r="Q571" s="11"/>
      <c r="R571" s="11"/>
      <c r="T571" s="11"/>
      <c r="AB571" s="11"/>
      <c r="AC571" s="11"/>
      <c r="AD571" s="11"/>
    </row>
    <row r="572" spans="16:30" s="9" customFormat="1" ht="15.75">
      <c r="P572" s="11"/>
      <c r="Q572" s="11"/>
      <c r="R572" s="11"/>
      <c r="T572" s="11"/>
      <c r="AB572" s="11"/>
      <c r="AC572" s="11"/>
      <c r="AD572" s="11"/>
    </row>
    <row r="573" spans="16:30" s="9" customFormat="1" ht="15.75">
      <c r="P573" s="11"/>
      <c r="Q573" s="11"/>
      <c r="R573" s="11"/>
      <c r="T573" s="11"/>
      <c r="AB573" s="11"/>
      <c r="AC573" s="11"/>
      <c r="AD573" s="11"/>
    </row>
    <row r="574" spans="16:30" s="9" customFormat="1" ht="15.75">
      <c r="P574" s="11"/>
      <c r="Q574" s="11"/>
      <c r="R574" s="11"/>
      <c r="T574" s="11"/>
      <c r="AB574" s="11"/>
      <c r="AC574" s="11"/>
      <c r="AD574" s="11"/>
    </row>
    <row r="575" spans="16:30" s="9" customFormat="1" ht="15.75">
      <c r="P575" s="11"/>
      <c r="Q575" s="11"/>
      <c r="R575" s="11"/>
      <c r="T575" s="11"/>
      <c r="AB575" s="11"/>
      <c r="AC575" s="11"/>
      <c r="AD575" s="11"/>
    </row>
    <row r="576" spans="16:30" s="9" customFormat="1" ht="15.75">
      <c r="P576" s="11"/>
      <c r="Q576" s="11"/>
      <c r="R576" s="11"/>
      <c r="T576" s="11"/>
      <c r="AB576" s="11"/>
      <c r="AC576" s="11"/>
      <c r="AD576" s="11"/>
    </row>
    <row r="577" spans="16:30" s="9" customFormat="1" ht="15.75">
      <c r="P577" s="11"/>
      <c r="Q577" s="11"/>
      <c r="R577" s="11"/>
      <c r="T577" s="11"/>
      <c r="AB577" s="11"/>
      <c r="AC577" s="11"/>
      <c r="AD577" s="11"/>
    </row>
    <row r="578" spans="16:30" s="9" customFormat="1" ht="15.75">
      <c r="P578" s="11"/>
      <c r="Q578" s="11"/>
      <c r="R578" s="11"/>
      <c r="T578" s="11"/>
      <c r="AB578" s="11"/>
      <c r="AC578" s="11"/>
      <c r="AD578" s="11"/>
    </row>
    <row r="579" spans="16:30" s="9" customFormat="1" ht="15.75">
      <c r="P579" s="11"/>
      <c r="Q579" s="11"/>
      <c r="R579" s="11"/>
      <c r="T579" s="11"/>
      <c r="AB579" s="11"/>
      <c r="AC579" s="11"/>
      <c r="AD579" s="11"/>
    </row>
    <row r="580" spans="16:30" s="9" customFormat="1" ht="15.75">
      <c r="P580" s="11"/>
      <c r="Q580" s="11"/>
      <c r="R580" s="11"/>
      <c r="T580" s="11"/>
      <c r="AB580" s="11"/>
      <c r="AC580" s="11"/>
      <c r="AD580" s="11"/>
    </row>
    <row r="581" spans="16:30" s="9" customFormat="1" ht="15.75">
      <c r="P581" s="11"/>
      <c r="Q581" s="11"/>
      <c r="R581" s="11"/>
      <c r="T581" s="11"/>
      <c r="AB581" s="11"/>
      <c r="AC581" s="11"/>
      <c r="AD581" s="11"/>
    </row>
    <row r="582" spans="16:30" s="9" customFormat="1" ht="15.75">
      <c r="P582" s="11"/>
      <c r="Q582" s="11"/>
      <c r="R582" s="11"/>
      <c r="T582" s="11"/>
      <c r="AB582" s="11"/>
      <c r="AC582" s="11"/>
      <c r="AD582" s="11"/>
    </row>
    <row r="583" spans="16:30" s="9" customFormat="1" ht="15.75">
      <c r="P583" s="11"/>
      <c r="Q583" s="11"/>
      <c r="R583" s="11"/>
      <c r="T583" s="11"/>
      <c r="AB583" s="11"/>
      <c r="AC583" s="11"/>
      <c r="AD583" s="11"/>
    </row>
    <row r="584" spans="16:30" s="9" customFormat="1" ht="15.75">
      <c r="P584" s="11"/>
      <c r="Q584" s="11"/>
      <c r="R584" s="11"/>
      <c r="T584" s="11"/>
      <c r="AB584" s="11"/>
      <c r="AC584" s="11"/>
      <c r="AD584" s="11"/>
    </row>
    <row r="585" spans="16:30" s="9" customFormat="1" ht="15.75">
      <c r="P585" s="11"/>
      <c r="Q585" s="11"/>
      <c r="R585" s="11"/>
      <c r="T585" s="11"/>
      <c r="AB585" s="11"/>
      <c r="AC585" s="11"/>
      <c r="AD585" s="11"/>
    </row>
    <row r="586" spans="16:30" s="9" customFormat="1" ht="15.75">
      <c r="P586" s="11"/>
      <c r="Q586" s="11"/>
      <c r="R586" s="11"/>
      <c r="T586" s="11"/>
      <c r="AB586" s="11"/>
      <c r="AC586" s="11"/>
      <c r="AD586" s="11"/>
    </row>
    <row r="587" spans="16:30" s="9" customFormat="1" ht="15.75">
      <c r="P587" s="11"/>
      <c r="Q587" s="11"/>
      <c r="R587" s="11"/>
      <c r="T587" s="11"/>
      <c r="AB587" s="11"/>
      <c r="AC587" s="11"/>
      <c r="AD587" s="11"/>
    </row>
    <row r="588" spans="16:30" s="9" customFormat="1" ht="15.75">
      <c r="P588" s="11"/>
      <c r="Q588" s="11"/>
      <c r="R588" s="11"/>
      <c r="T588" s="11"/>
      <c r="AB588" s="11"/>
      <c r="AC588" s="11"/>
      <c r="AD588" s="11"/>
    </row>
    <row r="589" spans="16:30" s="9" customFormat="1" ht="15.75">
      <c r="P589" s="11"/>
      <c r="Q589" s="11"/>
      <c r="R589" s="11"/>
      <c r="T589" s="11"/>
      <c r="AB589" s="11"/>
      <c r="AC589" s="11"/>
      <c r="AD589" s="11"/>
    </row>
    <row r="590" spans="16:30" s="9" customFormat="1" ht="15.75">
      <c r="P590" s="11"/>
      <c r="Q590" s="11"/>
      <c r="R590" s="11"/>
      <c r="T590" s="11"/>
      <c r="AB590" s="11"/>
      <c r="AC590" s="11"/>
      <c r="AD590" s="11"/>
    </row>
    <row r="591" spans="16:30" s="9" customFormat="1" ht="15.75">
      <c r="P591" s="11"/>
      <c r="Q591" s="11"/>
      <c r="R591" s="11"/>
      <c r="T591" s="11"/>
      <c r="AB591" s="11"/>
      <c r="AC591" s="11"/>
      <c r="AD591" s="11"/>
    </row>
    <row r="592" spans="16:30" s="9" customFormat="1" ht="15.75">
      <c r="P592" s="11"/>
      <c r="Q592" s="11"/>
      <c r="R592" s="11"/>
      <c r="T592" s="11"/>
      <c r="AB592" s="11"/>
      <c r="AC592" s="11"/>
      <c r="AD592" s="11"/>
    </row>
    <row r="593" spans="16:30" s="9" customFormat="1" ht="15.75">
      <c r="P593" s="11"/>
      <c r="Q593" s="11"/>
      <c r="R593" s="11"/>
      <c r="T593" s="11"/>
      <c r="AB593" s="11"/>
      <c r="AC593" s="11"/>
      <c r="AD593" s="11"/>
    </row>
    <row r="594" spans="16:30" s="9" customFormat="1" ht="15.75">
      <c r="P594" s="11"/>
      <c r="Q594" s="11"/>
      <c r="R594" s="11"/>
      <c r="T594" s="11"/>
      <c r="AB594" s="11"/>
      <c r="AC594" s="11"/>
      <c r="AD594" s="11"/>
    </row>
    <row r="595" spans="16:30" s="9" customFormat="1" ht="15.75">
      <c r="P595" s="11"/>
      <c r="Q595" s="11"/>
      <c r="R595" s="11"/>
      <c r="T595" s="11"/>
      <c r="AB595" s="11"/>
      <c r="AC595" s="11"/>
      <c r="AD595" s="11"/>
    </row>
    <row r="596" spans="16:30" s="9" customFormat="1" ht="15.75">
      <c r="P596" s="11"/>
      <c r="Q596" s="11"/>
      <c r="R596" s="11"/>
      <c r="T596" s="11"/>
      <c r="AB596" s="11"/>
      <c r="AC596" s="11"/>
      <c r="AD596" s="11"/>
    </row>
    <row r="597" spans="16:30" s="9" customFormat="1" ht="15.75">
      <c r="P597" s="11"/>
      <c r="Q597" s="11"/>
      <c r="R597" s="11"/>
      <c r="T597" s="11"/>
      <c r="AB597" s="11"/>
      <c r="AC597" s="11"/>
      <c r="AD597" s="11"/>
    </row>
    <row r="598" spans="16:30" s="9" customFormat="1" ht="15.75">
      <c r="P598" s="11"/>
      <c r="Q598" s="11"/>
      <c r="R598" s="11"/>
      <c r="T598" s="11"/>
      <c r="AB598" s="11"/>
      <c r="AC598" s="11"/>
      <c r="AD598" s="11"/>
    </row>
    <row r="599" spans="16:30" s="9" customFormat="1" ht="15.75">
      <c r="P599" s="11"/>
      <c r="Q599" s="11"/>
      <c r="R599" s="11"/>
      <c r="T599" s="11"/>
      <c r="AB599" s="11"/>
      <c r="AC599" s="11"/>
      <c r="AD599" s="11"/>
    </row>
    <row r="600" spans="16:30" s="9" customFormat="1" ht="15.75">
      <c r="P600" s="11"/>
      <c r="Q600" s="11"/>
      <c r="R600" s="11"/>
      <c r="T600" s="11"/>
      <c r="AB600" s="11"/>
      <c r="AC600" s="11"/>
      <c r="AD600" s="11"/>
    </row>
    <row r="601" spans="16:30" s="9" customFormat="1" ht="15.75">
      <c r="P601" s="11"/>
      <c r="Q601" s="11"/>
      <c r="R601" s="11"/>
      <c r="T601" s="11"/>
      <c r="AB601" s="11"/>
      <c r="AC601" s="11"/>
      <c r="AD601" s="11"/>
    </row>
    <row r="602" spans="16:30" s="9" customFormat="1" ht="15.75">
      <c r="P602" s="11"/>
      <c r="Q602" s="11"/>
      <c r="R602" s="11"/>
      <c r="T602" s="11"/>
      <c r="AB602" s="11"/>
      <c r="AC602" s="11"/>
      <c r="AD602" s="11"/>
    </row>
    <row r="603" spans="16:30" s="9" customFormat="1" ht="15.75">
      <c r="P603" s="11"/>
      <c r="Q603" s="11"/>
      <c r="R603" s="11"/>
      <c r="T603" s="11"/>
      <c r="AB603" s="11"/>
      <c r="AC603" s="11"/>
      <c r="AD603" s="11"/>
    </row>
    <row r="604" spans="16:30" s="9" customFormat="1" ht="15.75">
      <c r="P604" s="11"/>
      <c r="Q604" s="11"/>
      <c r="R604" s="11"/>
      <c r="T604" s="11"/>
      <c r="AB604" s="11"/>
      <c r="AC604" s="11"/>
      <c r="AD604" s="11"/>
    </row>
    <row r="605" spans="16:30" s="9" customFormat="1" ht="15.75">
      <c r="P605" s="11"/>
      <c r="Q605" s="11"/>
      <c r="R605" s="11"/>
      <c r="T605" s="11"/>
      <c r="AB605" s="11"/>
      <c r="AC605" s="11"/>
      <c r="AD605" s="11"/>
    </row>
    <row r="606" spans="16:30" s="9" customFormat="1" ht="15.75">
      <c r="P606" s="11"/>
      <c r="Q606" s="11"/>
      <c r="R606" s="11"/>
      <c r="T606" s="11"/>
      <c r="AB606" s="11"/>
      <c r="AC606" s="11"/>
      <c r="AD606" s="11"/>
    </row>
    <row r="607" spans="16:30" s="9" customFormat="1" ht="15.75">
      <c r="P607" s="11"/>
      <c r="Q607" s="11"/>
      <c r="R607" s="11"/>
      <c r="T607" s="11"/>
      <c r="AB607" s="11"/>
      <c r="AC607" s="11"/>
      <c r="AD607" s="11"/>
    </row>
    <row r="608" spans="16:30" s="9" customFormat="1" ht="15.75">
      <c r="P608" s="11"/>
      <c r="Q608" s="11"/>
      <c r="R608" s="11"/>
      <c r="T608" s="11"/>
      <c r="AB608" s="11"/>
      <c r="AC608" s="11"/>
      <c r="AD608" s="11"/>
    </row>
    <row r="609" spans="16:30" s="9" customFormat="1" ht="15.75">
      <c r="P609" s="11"/>
      <c r="Q609" s="11"/>
      <c r="R609" s="11"/>
      <c r="T609" s="11"/>
      <c r="AB609" s="11"/>
      <c r="AC609" s="11"/>
      <c r="AD609" s="11"/>
    </row>
    <row r="610" spans="16:30" s="9" customFormat="1" ht="15.75">
      <c r="P610" s="11"/>
      <c r="Q610" s="11"/>
      <c r="R610" s="11"/>
      <c r="T610" s="11"/>
      <c r="AB610" s="11"/>
      <c r="AC610" s="11"/>
      <c r="AD610" s="11"/>
    </row>
    <row r="611" spans="16:30" s="9" customFormat="1" ht="15.75">
      <c r="P611" s="11"/>
      <c r="Q611" s="11"/>
      <c r="R611" s="11"/>
      <c r="T611" s="11"/>
      <c r="AB611" s="11"/>
      <c r="AC611" s="11"/>
      <c r="AD611" s="11"/>
    </row>
    <row r="612" spans="16:30" s="9" customFormat="1" ht="15.75">
      <c r="P612" s="11"/>
      <c r="Q612" s="11"/>
      <c r="R612" s="11"/>
      <c r="T612" s="11"/>
      <c r="AB612" s="11"/>
      <c r="AC612" s="11"/>
      <c r="AD612" s="11"/>
    </row>
    <row r="613" spans="16:30" s="9" customFormat="1" ht="15.75">
      <c r="P613" s="11"/>
      <c r="Q613" s="11"/>
      <c r="R613" s="11"/>
      <c r="T613" s="11"/>
      <c r="AB613" s="11"/>
      <c r="AC613" s="11"/>
      <c r="AD613" s="11"/>
    </row>
    <row r="614" spans="16:30" s="9" customFormat="1" ht="15.75">
      <c r="P614" s="11"/>
      <c r="Q614" s="11"/>
      <c r="R614" s="11"/>
      <c r="T614" s="11"/>
      <c r="AB614" s="11"/>
      <c r="AC614" s="11"/>
      <c r="AD614" s="11"/>
    </row>
    <row r="615" spans="16:30" s="9" customFormat="1" ht="15.75">
      <c r="P615" s="11"/>
      <c r="Q615" s="11"/>
      <c r="R615" s="11"/>
      <c r="T615" s="11"/>
      <c r="AB615" s="11"/>
      <c r="AC615" s="11"/>
      <c r="AD615" s="11"/>
    </row>
    <row r="616" spans="16:30" s="9" customFormat="1" ht="15.75">
      <c r="P616" s="11"/>
      <c r="Q616" s="11"/>
      <c r="R616" s="11"/>
      <c r="T616" s="11"/>
      <c r="AB616" s="11"/>
      <c r="AC616" s="11"/>
      <c r="AD616" s="11"/>
    </row>
    <row r="617" spans="16:30" s="9" customFormat="1" ht="15.75">
      <c r="P617" s="11"/>
      <c r="Q617" s="11"/>
      <c r="R617" s="11"/>
      <c r="T617" s="11"/>
      <c r="AB617" s="11"/>
      <c r="AC617" s="11"/>
      <c r="AD617" s="11"/>
    </row>
    <row r="618" spans="16:30" s="9" customFormat="1" ht="15.75">
      <c r="P618" s="11"/>
      <c r="Q618" s="11"/>
      <c r="R618" s="11"/>
      <c r="T618" s="11"/>
      <c r="AB618" s="11"/>
      <c r="AC618" s="11"/>
      <c r="AD618" s="11"/>
    </row>
    <row r="619" spans="16:30" s="9" customFormat="1" ht="15.75">
      <c r="P619" s="11"/>
      <c r="Q619" s="11"/>
      <c r="R619" s="11"/>
      <c r="T619" s="11"/>
      <c r="AB619" s="11"/>
      <c r="AC619" s="11"/>
      <c r="AD619" s="11"/>
    </row>
    <row r="620" spans="16:30" s="9" customFormat="1" ht="15.75">
      <c r="P620" s="11"/>
      <c r="Q620" s="11"/>
      <c r="R620" s="11"/>
      <c r="T620" s="11"/>
      <c r="AB620" s="11"/>
      <c r="AC620" s="11"/>
      <c r="AD620" s="11"/>
    </row>
    <row r="621" spans="16:30" s="9" customFormat="1" ht="15.75">
      <c r="P621" s="11"/>
      <c r="Q621" s="11"/>
      <c r="R621" s="11"/>
      <c r="T621" s="11"/>
      <c r="AB621" s="11"/>
      <c r="AC621" s="11"/>
      <c r="AD621" s="11"/>
    </row>
    <row r="622" spans="16:30" s="9" customFormat="1" ht="15.75">
      <c r="P622" s="11"/>
      <c r="Q622" s="11"/>
      <c r="R622" s="11"/>
      <c r="T622" s="11"/>
      <c r="AB622" s="11"/>
      <c r="AC622" s="11"/>
      <c r="AD622" s="11"/>
    </row>
    <row r="623" spans="16:30" s="9" customFormat="1" ht="15.75">
      <c r="P623" s="11"/>
      <c r="Q623" s="11"/>
      <c r="R623" s="11"/>
      <c r="T623" s="11"/>
      <c r="AB623" s="11"/>
      <c r="AC623" s="11"/>
      <c r="AD623" s="11"/>
    </row>
    <row r="624" spans="16:30" s="9" customFormat="1" ht="15.75">
      <c r="P624" s="11"/>
      <c r="Q624" s="11"/>
      <c r="R624" s="11"/>
      <c r="T624" s="11"/>
      <c r="AB624" s="11"/>
      <c r="AC624" s="11"/>
      <c r="AD624" s="11"/>
    </row>
    <row r="625" spans="16:30" s="9" customFormat="1" ht="15.75">
      <c r="P625" s="11"/>
      <c r="Q625" s="11"/>
      <c r="R625" s="11"/>
      <c r="T625" s="11"/>
      <c r="AB625" s="11"/>
      <c r="AC625" s="11"/>
      <c r="AD625" s="11"/>
    </row>
    <row r="626" spans="16:30" s="9" customFormat="1" ht="15.75">
      <c r="P626" s="11"/>
      <c r="Q626" s="11"/>
      <c r="R626" s="11"/>
      <c r="T626" s="11"/>
      <c r="AB626" s="11"/>
      <c r="AC626" s="11"/>
      <c r="AD626" s="11"/>
    </row>
    <row r="627" spans="16:30" s="9" customFormat="1" ht="15.75">
      <c r="P627" s="11"/>
      <c r="Q627" s="11"/>
      <c r="R627" s="11"/>
      <c r="T627" s="11"/>
      <c r="AB627" s="11"/>
      <c r="AC627" s="11"/>
      <c r="AD627" s="11"/>
    </row>
    <row r="628" spans="16:30" s="9" customFormat="1" ht="15.75">
      <c r="P628" s="11"/>
      <c r="Q628" s="11"/>
      <c r="R628" s="11"/>
      <c r="T628" s="11"/>
      <c r="AB628" s="11"/>
      <c r="AC628" s="11"/>
      <c r="AD628" s="11"/>
    </row>
    <row r="629" spans="16:30" s="9" customFormat="1" ht="15.75">
      <c r="P629" s="11"/>
      <c r="Q629" s="11"/>
      <c r="R629" s="11"/>
      <c r="T629" s="11"/>
      <c r="AB629" s="11"/>
      <c r="AC629" s="11"/>
      <c r="AD629" s="11"/>
    </row>
    <row r="630" spans="16:30" s="9" customFormat="1" ht="15.75">
      <c r="P630" s="11"/>
      <c r="Q630" s="11"/>
      <c r="R630" s="11"/>
      <c r="T630" s="11"/>
      <c r="AB630" s="11"/>
      <c r="AC630" s="11"/>
      <c r="AD630" s="11"/>
    </row>
    <row r="631" spans="16:30" s="9" customFormat="1" ht="15.75">
      <c r="P631" s="11"/>
      <c r="Q631" s="11"/>
      <c r="R631" s="11"/>
      <c r="T631" s="11"/>
      <c r="AB631" s="11"/>
      <c r="AC631" s="11"/>
      <c r="AD631" s="11"/>
    </row>
    <row r="632" spans="16:30" s="9" customFormat="1" ht="15.75">
      <c r="P632" s="11"/>
      <c r="Q632" s="11"/>
      <c r="R632" s="11"/>
      <c r="T632" s="11"/>
      <c r="AB632" s="11"/>
      <c r="AC632" s="11"/>
      <c r="AD632" s="11"/>
    </row>
    <row r="633" spans="16:30" s="9" customFormat="1" ht="15.75">
      <c r="P633" s="11"/>
      <c r="Q633" s="11"/>
      <c r="R633" s="11"/>
      <c r="T633" s="11"/>
      <c r="AB633" s="11"/>
      <c r="AC633" s="11"/>
      <c r="AD633" s="11"/>
    </row>
    <row r="634" spans="16:30" s="9" customFormat="1" ht="15.75">
      <c r="P634" s="11"/>
      <c r="Q634" s="11"/>
      <c r="R634" s="11"/>
      <c r="T634" s="11"/>
      <c r="AB634" s="11"/>
      <c r="AC634" s="11"/>
      <c r="AD634" s="11"/>
    </row>
    <row r="635" spans="16:30" s="9" customFormat="1" ht="15.75">
      <c r="P635" s="11"/>
      <c r="Q635" s="11"/>
      <c r="R635" s="11"/>
      <c r="T635" s="11"/>
      <c r="AB635" s="11"/>
      <c r="AC635" s="11"/>
      <c r="AD635" s="11"/>
    </row>
    <row r="636" spans="16:30" s="9" customFormat="1" ht="15.75">
      <c r="P636" s="11"/>
      <c r="Q636" s="11"/>
      <c r="R636" s="11"/>
      <c r="T636" s="11"/>
      <c r="AB636" s="11"/>
      <c r="AC636" s="11"/>
      <c r="AD636" s="11"/>
    </row>
    <row r="637" spans="16:30" s="9" customFormat="1" ht="15.75">
      <c r="P637" s="11"/>
      <c r="Q637" s="11"/>
      <c r="R637" s="11"/>
      <c r="T637" s="11"/>
      <c r="AB637" s="11"/>
      <c r="AC637" s="11"/>
      <c r="AD637" s="11"/>
    </row>
    <row r="638" spans="16:30" s="9" customFormat="1" ht="15.75">
      <c r="P638" s="11"/>
      <c r="Q638" s="11"/>
      <c r="R638" s="11"/>
      <c r="T638" s="11"/>
      <c r="AB638" s="11"/>
      <c r="AC638" s="11"/>
      <c r="AD638" s="11"/>
    </row>
    <row r="639" spans="16:30" s="9" customFormat="1" ht="15.75">
      <c r="P639" s="11"/>
      <c r="Q639" s="11"/>
      <c r="R639" s="11"/>
      <c r="T639" s="11"/>
      <c r="AB639" s="11"/>
      <c r="AC639" s="11"/>
      <c r="AD639" s="11"/>
    </row>
    <row r="640" spans="16:30" s="9" customFormat="1" ht="15.75">
      <c r="P640" s="11"/>
      <c r="Q640" s="11"/>
      <c r="R640" s="11"/>
      <c r="T640" s="11"/>
      <c r="AB640" s="11"/>
      <c r="AC640" s="11"/>
      <c r="AD640" s="11"/>
    </row>
    <row r="641" spans="16:30" s="9" customFormat="1" ht="15.75">
      <c r="P641" s="11"/>
      <c r="Q641" s="11"/>
      <c r="R641" s="11"/>
      <c r="T641" s="11"/>
      <c r="AB641" s="11"/>
      <c r="AC641" s="11"/>
      <c r="AD641" s="11"/>
    </row>
    <row r="642" spans="16:30" s="9" customFormat="1" ht="15.75">
      <c r="P642" s="11"/>
      <c r="Q642" s="11"/>
      <c r="R642" s="11"/>
      <c r="T642" s="11"/>
      <c r="AB642" s="11"/>
      <c r="AC642" s="11"/>
      <c r="AD642" s="11"/>
    </row>
    <row r="643" spans="16:30" s="9" customFormat="1" ht="15.75">
      <c r="P643" s="11"/>
      <c r="Q643" s="11"/>
      <c r="R643" s="11"/>
      <c r="T643" s="11"/>
      <c r="AB643" s="11"/>
      <c r="AC643" s="11"/>
      <c r="AD643" s="11"/>
    </row>
    <row r="644" spans="16:30" s="9" customFormat="1" ht="15.75">
      <c r="P644" s="11"/>
      <c r="Q644" s="11"/>
      <c r="R644" s="11"/>
      <c r="T644" s="11"/>
      <c r="AB644" s="11"/>
      <c r="AC644" s="11"/>
      <c r="AD644" s="11"/>
    </row>
    <row r="645" spans="16:30" s="9" customFormat="1" ht="15.75">
      <c r="P645" s="11"/>
      <c r="Q645" s="11"/>
      <c r="R645" s="11"/>
      <c r="T645" s="11"/>
      <c r="AB645" s="11"/>
      <c r="AC645" s="11"/>
      <c r="AD645" s="11"/>
    </row>
    <row r="646" spans="16:30" s="9" customFormat="1" ht="15.75">
      <c r="P646" s="11"/>
      <c r="Q646" s="11"/>
      <c r="R646" s="11"/>
      <c r="T646" s="11"/>
      <c r="AB646" s="11"/>
      <c r="AC646" s="11"/>
      <c r="AD646" s="11"/>
    </row>
    <row r="647" spans="16:30" s="9" customFormat="1" ht="15.75">
      <c r="P647" s="11"/>
      <c r="Q647" s="11"/>
      <c r="R647" s="11"/>
      <c r="T647" s="11"/>
      <c r="AB647" s="11"/>
      <c r="AC647" s="11"/>
      <c r="AD647" s="11"/>
    </row>
    <row r="648" spans="16:30" s="9" customFormat="1" ht="15.75">
      <c r="P648" s="11"/>
      <c r="Q648" s="11"/>
      <c r="R648" s="11"/>
      <c r="T648" s="11"/>
      <c r="AB648" s="11"/>
      <c r="AC648" s="11"/>
      <c r="AD648" s="11"/>
    </row>
    <row r="649" spans="16:30" s="9" customFormat="1" ht="15.75">
      <c r="P649" s="11"/>
      <c r="Q649" s="11"/>
      <c r="R649" s="11"/>
      <c r="T649" s="11"/>
      <c r="AB649" s="11"/>
      <c r="AC649" s="11"/>
      <c r="AD649" s="11"/>
    </row>
    <row r="650" spans="16:30" s="9" customFormat="1" ht="15.75">
      <c r="P650" s="11"/>
      <c r="Q650" s="11"/>
      <c r="R650" s="11"/>
      <c r="T650" s="11"/>
      <c r="AB650" s="11"/>
      <c r="AC650" s="11"/>
      <c r="AD650" s="11"/>
    </row>
    <row r="651" spans="16:30" s="9" customFormat="1" ht="15.75">
      <c r="P651" s="11"/>
      <c r="Q651" s="11"/>
      <c r="R651" s="11"/>
      <c r="T651" s="11"/>
      <c r="AB651" s="11"/>
      <c r="AC651" s="11"/>
      <c r="AD651" s="11"/>
    </row>
    <row r="652" spans="16:30" s="9" customFormat="1" ht="15.75">
      <c r="P652" s="11"/>
      <c r="Q652" s="11"/>
      <c r="R652" s="11"/>
      <c r="T652" s="11"/>
      <c r="AB652" s="11"/>
      <c r="AC652" s="11"/>
      <c r="AD652" s="11"/>
    </row>
    <row r="653" spans="16:30" s="9" customFormat="1" ht="15.75">
      <c r="P653" s="11"/>
      <c r="Q653" s="11"/>
      <c r="R653" s="11"/>
      <c r="T653" s="11"/>
      <c r="AB653" s="11"/>
      <c r="AC653" s="11"/>
      <c r="AD653" s="11"/>
    </row>
    <row r="654" spans="16:30" s="9" customFormat="1" ht="15.75">
      <c r="P654" s="11"/>
      <c r="Q654" s="11"/>
      <c r="R654" s="11"/>
      <c r="T654" s="11"/>
      <c r="AB654" s="11"/>
      <c r="AC654" s="11"/>
      <c r="AD654" s="11"/>
    </row>
    <row r="655" spans="16:30" s="9" customFormat="1" ht="15.75">
      <c r="P655" s="11"/>
      <c r="Q655" s="11"/>
      <c r="R655" s="11"/>
      <c r="T655" s="11"/>
      <c r="AB655" s="11"/>
      <c r="AC655" s="11"/>
      <c r="AD655" s="11"/>
    </row>
    <row r="656" spans="16:30" s="9" customFormat="1" ht="15.75">
      <c r="P656" s="11"/>
      <c r="Q656" s="11"/>
      <c r="R656" s="11"/>
      <c r="T656" s="11"/>
      <c r="AB656" s="11"/>
      <c r="AC656" s="11"/>
      <c r="AD656" s="11"/>
    </row>
    <row r="657" spans="16:30" s="9" customFormat="1" ht="15.75">
      <c r="P657" s="11"/>
      <c r="Q657" s="11"/>
      <c r="R657" s="11"/>
      <c r="T657" s="11"/>
      <c r="AB657" s="11"/>
      <c r="AC657" s="11"/>
      <c r="AD657" s="11"/>
    </row>
    <row r="658" spans="16:30" s="9" customFormat="1" ht="15.75">
      <c r="P658" s="11"/>
      <c r="Q658" s="11"/>
      <c r="R658" s="11"/>
      <c r="T658" s="11"/>
      <c r="AB658" s="11"/>
      <c r="AC658" s="11"/>
      <c r="AD658" s="11"/>
    </row>
    <row r="659" spans="16:30" s="9" customFormat="1" ht="15.75">
      <c r="P659" s="11"/>
      <c r="Q659" s="11"/>
      <c r="R659" s="11"/>
      <c r="T659" s="11"/>
      <c r="AB659" s="11"/>
      <c r="AC659" s="11"/>
      <c r="AD659" s="11"/>
    </row>
    <row r="660" spans="16:30" s="9" customFormat="1" ht="15.75">
      <c r="P660" s="11"/>
      <c r="Q660" s="11"/>
      <c r="R660" s="11"/>
      <c r="T660" s="11"/>
      <c r="AB660" s="11"/>
      <c r="AC660" s="11"/>
      <c r="AD660" s="11"/>
    </row>
    <row r="661" spans="16:30" s="9" customFormat="1" ht="15.75">
      <c r="P661" s="11"/>
      <c r="Q661" s="11"/>
      <c r="R661" s="11"/>
      <c r="T661" s="11"/>
      <c r="AB661" s="11"/>
      <c r="AC661" s="11"/>
      <c r="AD661" s="11"/>
    </row>
    <row r="662" spans="16:30" s="9" customFormat="1" ht="15.75">
      <c r="P662" s="11"/>
      <c r="Q662" s="11"/>
      <c r="R662" s="11"/>
      <c r="T662" s="11"/>
      <c r="AB662" s="11"/>
      <c r="AC662" s="11"/>
      <c r="AD662" s="11"/>
    </row>
    <row r="663" spans="16:30" s="9" customFormat="1" ht="15.75">
      <c r="P663" s="11"/>
      <c r="Q663" s="11"/>
      <c r="R663" s="11"/>
      <c r="T663" s="11"/>
      <c r="AB663" s="11"/>
      <c r="AC663" s="11"/>
      <c r="AD663" s="11"/>
    </row>
    <row r="664" spans="16:30" s="9" customFormat="1" ht="15.75">
      <c r="P664" s="11"/>
      <c r="Q664" s="11"/>
      <c r="R664" s="11"/>
      <c r="T664" s="11"/>
      <c r="AB664" s="11"/>
      <c r="AC664" s="11"/>
      <c r="AD664" s="11"/>
    </row>
    <row r="665" spans="16:30" s="9" customFormat="1" ht="15.75">
      <c r="P665" s="11"/>
      <c r="Q665" s="11"/>
      <c r="R665" s="11"/>
      <c r="T665" s="11"/>
      <c r="AB665" s="11"/>
      <c r="AC665" s="11"/>
      <c r="AD665" s="11"/>
    </row>
    <row r="666" spans="16:30" s="9" customFormat="1" ht="15.75">
      <c r="P666" s="11"/>
      <c r="Q666" s="11"/>
      <c r="R666" s="11"/>
      <c r="T666" s="11"/>
      <c r="AB666" s="11"/>
      <c r="AC666" s="11"/>
      <c r="AD666" s="11"/>
    </row>
    <row r="667" spans="16:30" s="9" customFormat="1" ht="15.75">
      <c r="P667" s="11"/>
      <c r="Q667" s="11"/>
      <c r="R667" s="11"/>
      <c r="T667" s="11"/>
      <c r="AB667" s="11"/>
      <c r="AC667" s="11"/>
      <c r="AD667" s="11"/>
    </row>
    <row r="668" spans="16:30" s="9" customFormat="1" ht="15.75">
      <c r="P668" s="11"/>
      <c r="Q668" s="11"/>
      <c r="R668" s="11"/>
      <c r="T668" s="11"/>
      <c r="AB668" s="11"/>
      <c r="AC668" s="11"/>
      <c r="AD668" s="11"/>
    </row>
    <row r="669" spans="16:30" s="9" customFormat="1" ht="15.75">
      <c r="P669" s="11"/>
      <c r="Q669" s="11"/>
      <c r="R669" s="11"/>
      <c r="T669" s="11"/>
      <c r="AB669" s="11"/>
      <c r="AC669" s="11"/>
      <c r="AD669" s="11"/>
    </row>
    <row r="670" spans="16:30" s="9" customFormat="1" ht="15.75">
      <c r="P670" s="11"/>
      <c r="Q670" s="11"/>
      <c r="R670" s="11"/>
      <c r="T670" s="11"/>
      <c r="AB670" s="11"/>
      <c r="AC670" s="11"/>
      <c r="AD670" s="11"/>
    </row>
    <row r="671" spans="16:30" s="9" customFormat="1" ht="15.75">
      <c r="P671" s="11"/>
      <c r="Q671" s="11"/>
      <c r="R671" s="11"/>
      <c r="T671" s="11"/>
      <c r="AB671" s="11"/>
      <c r="AC671" s="11"/>
      <c r="AD671" s="11"/>
    </row>
    <row r="672" spans="16:30" s="9" customFormat="1" ht="15.75">
      <c r="P672" s="11"/>
      <c r="Q672" s="11"/>
      <c r="R672" s="11"/>
      <c r="T672" s="11"/>
      <c r="AB672" s="11"/>
      <c r="AC672" s="11"/>
      <c r="AD672" s="11"/>
    </row>
    <row r="673" spans="16:30" s="9" customFormat="1" ht="15.75">
      <c r="P673" s="11"/>
      <c r="Q673" s="11"/>
      <c r="R673" s="11"/>
      <c r="T673" s="11"/>
      <c r="AB673" s="11"/>
      <c r="AC673" s="11"/>
      <c r="AD673" s="11"/>
    </row>
    <row r="674" spans="16:30" s="9" customFormat="1" ht="15.75">
      <c r="P674" s="11"/>
      <c r="Q674" s="11"/>
      <c r="R674" s="11"/>
      <c r="T674" s="11"/>
      <c r="AB674" s="11"/>
      <c r="AC674" s="11"/>
      <c r="AD674" s="11"/>
    </row>
    <row r="675" spans="16:30" s="9" customFormat="1" ht="15.75">
      <c r="P675" s="11"/>
      <c r="Q675" s="11"/>
      <c r="R675" s="11"/>
      <c r="T675" s="11"/>
      <c r="AB675" s="11"/>
      <c r="AC675" s="11"/>
      <c r="AD675" s="11"/>
    </row>
    <row r="676" spans="16:30" s="9" customFormat="1" ht="15.75">
      <c r="P676" s="11"/>
      <c r="Q676" s="11"/>
      <c r="R676" s="11"/>
      <c r="T676" s="11"/>
      <c r="AB676" s="11"/>
      <c r="AC676" s="11"/>
      <c r="AD676" s="11"/>
    </row>
    <row r="677" spans="16:30" s="9" customFormat="1" ht="15.75">
      <c r="P677" s="11"/>
      <c r="Q677" s="11"/>
      <c r="R677" s="11"/>
      <c r="T677" s="11"/>
      <c r="AB677" s="11"/>
      <c r="AC677" s="11"/>
      <c r="AD677" s="11"/>
    </row>
    <row r="678" spans="16:30" s="9" customFormat="1" ht="15.75">
      <c r="P678" s="11"/>
      <c r="Q678" s="11"/>
      <c r="R678" s="11"/>
      <c r="T678" s="11"/>
      <c r="AB678" s="11"/>
      <c r="AC678" s="11"/>
      <c r="AD678" s="11"/>
    </row>
    <row r="679" spans="16:30" s="9" customFormat="1" ht="15.75">
      <c r="P679" s="11"/>
      <c r="Q679" s="11"/>
      <c r="R679" s="11"/>
      <c r="T679" s="11"/>
      <c r="AB679" s="11"/>
      <c r="AC679" s="11"/>
      <c r="AD679" s="11"/>
    </row>
    <row r="680" spans="16:30" s="9" customFormat="1" ht="15.75">
      <c r="P680" s="11"/>
      <c r="Q680" s="11"/>
      <c r="R680" s="11"/>
      <c r="T680" s="11"/>
      <c r="AB680" s="11"/>
      <c r="AC680" s="11"/>
      <c r="AD680" s="11"/>
    </row>
    <row r="681" spans="16:30" s="9" customFormat="1" ht="15.75">
      <c r="P681" s="11"/>
      <c r="Q681" s="11"/>
      <c r="R681" s="11"/>
      <c r="T681" s="11"/>
      <c r="AB681" s="11"/>
      <c r="AC681" s="11"/>
      <c r="AD681" s="11"/>
    </row>
    <row r="682" spans="16:30" s="9" customFormat="1" ht="15.75">
      <c r="P682" s="11"/>
      <c r="Q682" s="11"/>
      <c r="R682" s="11"/>
      <c r="T682" s="11"/>
      <c r="AB682" s="11"/>
      <c r="AC682" s="11"/>
      <c r="AD682" s="11"/>
    </row>
    <row r="683" spans="16:30" s="9" customFormat="1" ht="15.75">
      <c r="P683" s="11"/>
      <c r="Q683" s="11"/>
      <c r="R683" s="11"/>
      <c r="T683" s="11"/>
      <c r="AB683" s="11"/>
      <c r="AC683" s="11"/>
      <c r="AD683" s="11"/>
    </row>
    <row r="684" spans="16:30" s="9" customFormat="1" ht="15.75">
      <c r="P684" s="11"/>
      <c r="Q684" s="11"/>
      <c r="R684" s="11"/>
      <c r="T684" s="11"/>
      <c r="AB684" s="11"/>
      <c r="AC684" s="11"/>
      <c r="AD684" s="11"/>
    </row>
    <row r="685" spans="16:30" s="9" customFormat="1" ht="15.75">
      <c r="P685" s="11"/>
      <c r="Q685" s="11"/>
      <c r="R685" s="11"/>
      <c r="T685" s="11"/>
      <c r="AB685" s="11"/>
      <c r="AC685" s="11"/>
      <c r="AD685" s="11"/>
    </row>
    <row r="686" spans="16:30" s="9" customFormat="1" ht="15.75">
      <c r="P686" s="11"/>
      <c r="Q686" s="11"/>
      <c r="R686" s="11"/>
      <c r="T686" s="11"/>
      <c r="AB686" s="11"/>
      <c r="AC686" s="11"/>
      <c r="AD686" s="11"/>
    </row>
    <row r="687" spans="16:30" s="9" customFormat="1" ht="15.75">
      <c r="P687" s="11"/>
      <c r="Q687" s="11"/>
      <c r="R687" s="11"/>
      <c r="T687" s="11"/>
      <c r="AB687" s="11"/>
      <c r="AC687" s="11"/>
      <c r="AD687" s="11"/>
    </row>
    <row r="688" spans="16:30" s="9" customFormat="1" ht="15.75">
      <c r="P688" s="11"/>
      <c r="Q688" s="11"/>
      <c r="R688" s="11"/>
      <c r="T688" s="11"/>
      <c r="AB688" s="11"/>
      <c r="AC688" s="11"/>
      <c r="AD688" s="11"/>
    </row>
    <row r="689" spans="16:30" s="9" customFormat="1" ht="15.75">
      <c r="P689" s="11"/>
      <c r="Q689" s="11"/>
      <c r="R689" s="11"/>
      <c r="T689" s="11"/>
      <c r="AB689" s="11"/>
      <c r="AC689" s="11"/>
      <c r="AD689" s="11"/>
    </row>
    <row r="690" spans="16:30" s="9" customFormat="1" ht="15.75">
      <c r="P690" s="11"/>
      <c r="Q690" s="11"/>
      <c r="R690" s="11"/>
      <c r="T690" s="11"/>
      <c r="AB690" s="11"/>
      <c r="AC690" s="11"/>
      <c r="AD690" s="11"/>
    </row>
    <row r="691" spans="16:30" s="9" customFormat="1" ht="15.75">
      <c r="P691" s="11"/>
      <c r="Q691" s="11"/>
      <c r="R691" s="11"/>
      <c r="T691" s="11"/>
      <c r="AB691" s="11"/>
      <c r="AC691" s="11"/>
      <c r="AD691" s="11"/>
    </row>
    <row r="692" spans="16:30" s="9" customFormat="1" ht="15.75">
      <c r="P692" s="11"/>
      <c r="Q692" s="11"/>
      <c r="R692" s="11"/>
      <c r="T692" s="11"/>
      <c r="AB692" s="11"/>
      <c r="AC692" s="11"/>
      <c r="AD692" s="11"/>
    </row>
    <row r="693" spans="16:30" s="9" customFormat="1" ht="15.75">
      <c r="P693" s="11"/>
      <c r="Q693" s="11"/>
      <c r="R693" s="11"/>
      <c r="T693" s="11"/>
      <c r="AB693" s="11"/>
      <c r="AC693" s="11"/>
      <c r="AD693" s="11"/>
    </row>
    <row r="694" spans="16:30" s="9" customFormat="1" ht="15.75">
      <c r="P694" s="11"/>
      <c r="Q694" s="11"/>
      <c r="R694" s="11"/>
      <c r="T694" s="11"/>
      <c r="AB694" s="11"/>
      <c r="AC694" s="11"/>
      <c r="AD694" s="11"/>
    </row>
    <row r="695" spans="16:30" s="9" customFormat="1" ht="15.75">
      <c r="P695" s="11"/>
      <c r="Q695" s="11"/>
      <c r="R695" s="11"/>
      <c r="T695" s="11"/>
      <c r="AB695" s="11"/>
      <c r="AC695" s="11"/>
      <c r="AD695" s="11"/>
    </row>
    <row r="696" spans="16:30" s="9" customFormat="1" ht="15.75">
      <c r="P696" s="11"/>
      <c r="Q696" s="11"/>
      <c r="R696" s="11"/>
      <c r="T696" s="11"/>
      <c r="AB696" s="11"/>
      <c r="AC696" s="11"/>
      <c r="AD696" s="11"/>
    </row>
    <row r="697" spans="16:30" s="9" customFormat="1" ht="15.75">
      <c r="P697" s="11"/>
      <c r="Q697" s="11"/>
      <c r="R697" s="11"/>
      <c r="T697" s="11"/>
      <c r="AB697" s="11"/>
      <c r="AC697" s="11"/>
      <c r="AD697" s="11"/>
    </row>
    <row r="698" spans="16:30" s="9" customFormat="1" ht="15.75">
      <c r="P698" s="11"/>
      <c r="Q698" s="11"/>
      <c r="R698" s="11"/>
      <c r="T698" s="11"/>
      <c r="AB698" s="11"/>
      <c r="AC698" s="11"/>
      <c r="AD698" s="11"/>
    </row>
    <row r="699" spans="16:30" s="9" customFormat="1" ht="15.75">
      <c r="P699" s="11"/>
      <c r="Q699" s="11"/>
      <c r="R699" s="11"/>
      <c r="T699" s="11"/>
      <c r="AB699" s="11"/>
      <c r="AC699" s="11"/>
      <c r="AD699" s="11"/>
    </row>
    <row r="700" spans="16:30" s="9" customFormat="1" ht="15.75">
      <c r="P700" s="11"/>
      <c r="Q700" s="11"/>
      <c r="R700" s="11"/>
      <c r="T700" s="11"/>
      <c r="AB700" s="11"/>
      <c r="AC700" s="11"/>
      <c r="AD700" s="11"/>
    </row>
    <row r="701" spans="16:30" s="9" customFormat="1" ht="15.75">
      <c r="P701" s="11"/>
      <c r="Q701" s="11"/>
      <c r="R701" s="11"/>
      <c r="T701" s="11"/>
      <c r="AB701" s="11"/>
      <c r="AC701" s="11"/>
      <c r="AD701" s="11"/>
    </row>
    <row r="702" spans="16:30" s="9" customFormat="1" ht="15.75">
      <c r="P702" s="11"/>
      <c r="Q702" s="11"/>
      <c r="R702" s="11"/>
      <c r="T702" s="11"/>
      <c r="AB702" s="11"/>
      <c r="AC702" s="11"/>
      <c r="AD702" s="11"/>
    </row>
    <row r="703" spans="16:30" s="9" customFormat="1" ht="15.75">
      <c r="P703" s="11"/>
      <c r="Q703" s="11"/>
      <c r="R703" s="11"/>
      <c r="T703" s="11"/>
      <c r="AB703" s="11"/>
      <c r="AC703" s="11"/>
      <c r="AD703" s="11"/>
    </row>
    <row r="704" spans="16:30" s="9" customFormat="1" ht="15.75">
      <c r="P704" s="11"/>
      <c r="Q704" s="11"/>
      <c r="R704" s="11"/>
      <c r="T704" s="11"/>
      <c r="AB704" s="11"/>
      <c r="AC704" s="11"/>
      <c r="AD704" s="11"/>
    </row>
    <row r="705" spans="16:30" s="9" customFormat="1" ht="15.75">
      <c r="P705" s="11"/>
      <c r="Q705" s="11"/>
      <c r="R705" s="11"/>
      <c r="T705" s="11"/>
      <c r="AB705" s="11"/>
      <c r="AC705" s="11"/>
      <c r="AD705" s="11"/>
    </row>
    <row r="706" spans="16:30" s="9" customFormat="1" ht="15.75">
      <c r="P706" s="11"/>
      <c r="Q706" s="11"/>
      <c r="R706" s="11"/>
      <c r="T706" s="11"/>
      <c r="AB706" s="11"/>
      <c r="AC706" s="11"/>
      <c r="AD706" s="11"/>
    </row>
    <row r="707" spans="16:30" s="9" customFormat="1" ht="15.75">
      <c r="P707" s="11"/>
      <c r="Q707" s="11"/>
      <c r="R707" s="11"/>
      <c r="T707" s="11"/>
      <c r="AB707" s="11"/>
      <c r="AC707" s="11"/>
      <c r="AD707" s="11"/>
    </row>
    <row r="708" spans="16:30" s="9" customFormat="1" ht="15.75">
      <c r="P708" s="11"/>
      <c r="Q708" s="11"/>
      <c r="R708" s="11"/>
      <c r="T708" s="11"/>
      <c r="AB708" s="11"/>
      <c r="AC708" s="11"/>
      <c r="AD708" s="11"/>
    </row>
    <row r="709" spans="16:30" s="9" customFormat="1" ht="15.75">
      <c r="P709" s="11"/>
      <c r="Q709" s="11"/>
      <c r="R709" s="11"/>
      <c r="T709" s="11"/>
      <c r="AB709" s="11"/>
      <c r="AC709" s="11"/>
      <c r="AD709" s="11"/>
    </row>
    <row r="710" spans="16:30" s="9" customFormat="1" ht="15.75">
      <c r="P710" s="11"/>
      <c r="Q710" s="11"/>
      <c r="R710" s="11"/>
      <c r="T710" s="11"/>
      <c r="AB710" s="11"/>
      <c r="AC710" s="11"/>
      <c r="AD710" s="11"/>
    </row>
    <row r="711" spans="16:30" s="9" customFormat="1" ht="15.75">
      <c r="P711" s="11"/>
      <c r="Q711" s="11"/>
      <c r="R711" s="11"/>
      <c r="T711" s="11"/>
      <c r="AB711" s="11"/>
      <c r="AC711" s="11"/>
      <c r="AD711" s="11"/>
    </row>
    <row r="712" spans="16:30" s="9" customFormat="1" ht="15.75">
      <c r="P712" s="11"/>
      <c r="Q712" s="11"/>
      <c r="R712" s="11"/>
      <c r="T712" s="11"/>
      <c r="AB712" s="11"/>
      <c r="AC712" s="11"/>
      <c r="AD712" s="11"/>
    </row>
    <row r="713" spans="16:30" s="9" customFormat="1" ht="15.75">
      <c r="P713" s="11"/>
      <c r="Q713" s="11"/>
      <c r="R713" s="11"/>
      <c r="T713" s="11"/>
      <c r="AB713" s="11"/>
      <c r="AC713" s="11"/>
      <c r="AD713" s="11"/>
    </row>
    <row r="714" spans="16:30" s="9" customFormat="1" ht="15.75">
      <c r="P714" s="11"/>
      <c r="Q714" s="11"/>
      <c r="R714" s="11"/>
      <c r="T714" s="11"/>
      <c r="AB714" s="11"/>
      <c r="AC714" s="11"/>
      <c r="AD714" s="11"/>
    </row>
    <row r="715" spans="16:30" s="9" customFormat="1" ht="15.75">
      <c r="P715" s="11"/>
      <c r="Q715" s="11"/>
      <c r="R715" s="11"/>
      <c r="T715" s="11"/>
      <c r="AB715" s="11"/>
      <c r="AC715" s="11"/>
      <c r="AD715" s="11"/>
    </row>
    <row r="716" spans="16:30" s="9" customFormat="1" ht="15.75">
      <c r="P716" s="11"/>
      <c r="Q716" s="11"/>
      <c r="R716" s="11"/>
      <c r="T716" s="11"/>
      <c r="AB716" s="11"/>
      <c r="AC716" s="11"/>
      <c r="AD716" s="11"/>
    </row>
    <row r="717" spans="16:30" s="9" customFormat="1" ht="15.75">
      <c r="P717" s="11"/>
      <c r="Q717" s="11"/>
      <c r="R717" s="11"/>
      <c r="T717" s="11"/>
      <c r="AB717" s="11"/>
      <c r="AC717" s="11"/>
      <c r="AD717" s="11"/>
    </row>
    <row r="718" spans="16:30" s="9" customFormat="1" ht="15.75">
      <c r="P718" s="11"/>
      <c r="Q718" s="11"/>
      <c r="R718" s="11"/>
      <c r="T718" s="11"/>
      <c r="AB718" s="11"/>
      <c r="AC718" s="11"/>
      <c r="AD718" s="11"/>
    </row>
    <row r="719" spans="16:30" s="9" customFormat="1" ht="15.75">
      <c r="P719" s="11"/>
      <c r="Q719" s="11"/>
      <c r="R719" s="11"/>
      <c r="T719" s="11"/>
      <c r="AB719" s="11"/>
      <c r="AC719" s="11"/>
      <c r="AD719" s="11"/>
    </row>
    <row r="720" spans="16:30" s="9" customFormat="1" ht="15.75">
      <c r="P720" s="11"/>
      <c r="Q720" s="11"/>
      <c r="R720" s="11"/>
      <c r="T720" s="11"/>
      <c r="AB720" s="11"/>
      <c r="AC720" s="11"/>
      <c r="AD720" s="11"/>
    </row>
    <row r="721" spans="16:30" s="9" customFormat="1" ht="15.75">
      <c r="P721" s="11"/>
      <c r="Q721" s="11"/>
      <c r="R721" s="11"/>
      <c r="T721" s="11"/>
      <c r="AB721" s="11"/>
      <c r="AC721" s="11"/>
      <c r="AD721" s="11"/>
    </row>
    <row r="722" spans="16:30" s="9" customFormat="1" ht="15.75">
      <c r="P722" s="11"/>
      <c r="Q722" s="11"/>
      <c r="R722" s="11"/>
      <c r="T722" s="11"/>
      <c r="AB722" s="11"/>
      <c r="AC722" s="11"/>
      <c r="AD722" s="11"/>
    </row>
    <row r="723" spans="16:30" s="9" customFormat="1" ht="15.75">
      <c r="P723" s="11"/>
      <c r="Q723" s="11"/>
      <c r="R723" s="11"/>
      <c r="T723" s="11"/>
      <c r="AB723" s="11"/>
      <c r="AC723" s="11"/>
      <c r="AD723" s="11"/>
    </row>
    <row r="724" spans="16:30" s="9" customFormat="1" ht="15.75">
      <c r="P724" s="11"/>
      <c r="Q724" s="11"/>
      <c r="R724" s="11"/>
      <c r="T724" s="11"/>
      <c r="AB724" s="11"/>
      <c r="AC724" s="11"/>
      <c r="AD724" s="11"/>
    </row>
    <row r="725" spans="16:30" s="9" customFormat="1" ht="15.75">
      <c r="P725" s="11"/>
      <c r="Q725" s="11"/>
      <c r="R725" s="11"/>
      <c r="T725" s="11"/>
      <c r="AB725" s="11"/>
      <c r="AC725" s="11"/>
      <c r="AD725" s="11"/>
    </row>
    <row r="726" spans="16:30" s="9" customFormat="1" ht="15.75">
      <c r="P726" s="11"/>
      <c r="Q726" s="11"/>
      <c r="R726" s="11"/>
      <c r="T726" s="11"/>
      <c r="AB726" s="11"/>
      <c r="AC726" s="11"/>
      <c r="AD726" s="11"/>
    </row>
    <row r="727" spans="16:30" s="9" customFormat="1" ht="15.75">
      <c r="P727" s="11"/>
      <c r="Q727" s="11"/>
      <c r="R727" s="11"/>
      <c r="T727" s="11"/>
      <c r="AB727" s="11"/>
      <c r="AC727" s="11"/>
      <c r="AD727" s="11"/>
    </row>
    <row r="728" spans="16:30" s="9" customFormat="1" ht="15.75">
      <c r="P728" s="11"/>
      <c r="Q728" s="11"/>
      <c r="R728" s="11"/>
      <c r="T728" s="11"/>
      <c r="AB728" s="11"/>
      <c r="AC728" s="11"/>
      <c r="AD728" s="11"/>
    </row>
    <row r="729" spans="16:30" s="9" customFormat="1" ht="15.75">
      <c r="P729" s="11"/>
      <c r="Q729" s="11"/>
      <c r="R729" s="11"/>
      <c r="T729" s="11"/>
      <c r="AB729" s="11"/>
      <c r="AC729" s="11"/>
      <c r="AD729" s="11"/>
    </row>
    <row r="730" spans="16:30" s="9" customFormat="1" ht="15.75">
      <c r="P730" s="11"/>
      <c r="Q730" s="11"/>
      <c r="R730" s="11"/>
      <c r="T730" s="11"/>
      <c r="AB730" s="11"/>
      <c r="AC730" s="11"/>
      <c r="AD730" s="11"/>
    </row>
    <row r="731" spans="16:30" s="9" customFormat="1" ht="15.75">
      <c r="P731" s="11"/>
      <c r="Q731" s="11"/>
      <c r="R731" s="11"/>
      <c r="T731" s="11"/>
      <c r="AB731" s="11"/>
      <c r="AC731" s="11"/>
      <c r="AD731" s="11"/>
    </row>
    <row r="732" spans="16:30" s="9" customFormat="1" ht="15.75">
      <c r="P732" s="11"/>
      <c r="Q732" s="11"/>
      <c r="R732" s="11"/>
      <c r="T732" s="11"/>
      <c r="AB732" s="11"/>
      <c r="AC732" s="11"/>
      <c r="AD732" s="11"/>
    </row>
    <row r="733" spans="16:30" s="9" customFormat="1" ht="15.75">
      <c r="P733" s="11"/>
      <c r="Q733" s="11"/>
      <c r="R733" s="11"/>
      <c r="T733" s="11"/>
      <c r="AB733" s="11"/>
      <c r="AC733" s="11"/>
      <c r="AD733" s="11"/>
    </row>
    <row r="734" spans="16:30" s="9" customFormat="1" ht="15.75">
      <c r="P734" s="11"/>
      <c r="Q734" s="11"/>
      <c r="R734" s="11"/>
      <c r="T734" s="11"/>
      <c r="AB734" s="11"/>
      <c r="AC734" s="11"/>
      <c r="AD734" s="11"/>
    </row>
    <row r="735" spans="16:30" s="9" customFormat="1" ht="15.75">
      <c r="P735" s="11"/>
      <c r="Q735" s="11"/>
      <c r="R735" s="11"/>
      <c r="T735" s="11"/>
      <c r="AB735" s="11"/>
      <c r="AC735" s="11"/>
      <c r="AD735" s="11"/>
    </row>
    <row r="736" spans="16:30" s="9" customFormat="1" ht="15.75">
      <c r="P736" s="11"/>
      <c r="Q736" s="11"/>
      <c r="R736" s="11"/>
      <c r="T736" s="11"/>
      <c r="AB736" s="11"/>
      <c r="AC736" s="11"/>
      <c r="AD736" s="11"/>
    </row>
    <row r="737" spans="16:30" s="9" customFormat="1" ht="15.75">
      <c r="P737" s="11"/>
      <c r="Q737" s="11"/>
      <c r="R737" s="11"/>
      <c r="T737" s="11"/>
      <c r="AB737" s="11"/>
      <c r="AC737" s="11"/>
      <c r="AD737" s="11"/>
    </row>
    <row r="738" spans="16:30" s="9" customFormat="1" ht="15.75">
      <c r="P738" s="11"/>
      <c r="Q738" s="11"/>
      <c r="R738" s="11"/>
      <c r="T738" s="11"/>
      <c r="AB738" s="11"/>
      <c r="AC738" s="11"/>
      <c r="AD738" s="11"/>
    </row>
    <row r="739" spans="16:30" s="9" customFormat="1" ht="15.75">
      <c r="P739" s="11"/>
      <c r="Q739" s="11"/>
      <c r="R739" s="11"/>
      <c r="T739" s="11"/>
      <c r="AB739" s="11"/>
      <c r="AC739" s="11"/>
      <c r="AD739" s="11"/>
    </row>
    <row r="740" spans="16:30" s="9" customFormat="1" ht="15.75">
      <c r="P740" s="11"/>
      <c r="Q740" s="11"/>
      <c r="R740" s="11"/>
      <c r="T740" s="11"/>
      <c r="AB740" s="11"/>
      <c r="AC740" s="11"/>
      <c r="AD740" s="11"/>
    </row>
    <row r="741" spans="16:30" s="9" customFormat="1" ht="15.75">
      <c r="P741" s="11"/>
      <c r="Q741" s="11"/>
      <c r="R741" s="11"/>
      <c r="T741" s="11"/>
      <c r="AB741" s="11"/>
      <c r="AC741" s="11"/>
      <c r="AD741" s="11"/>
    </row>
    <row r="742" spans="16:30" s="9" customFormat="1" ht="15.75">
      <c r="P742" s="11"/>
      <c r="Q742" s="11"/>
      <c r="R742" s="11"/>
      <c r="T742" s="11"/>
      <c r="AB742" s="11"/>
      <c r="AC742" s="11"/>
      <c r="AD742" s="11"/>
    </row>
    <row r="743" spans="16:30" s="9" customFormat="1" ht="15.75">
      <c r="P743" s="11"/>
      <c r="Q743" s="11"/>
      <c r="R743" s="11"/>
      <c r="T743" s="11"/>
      <c r="AB743" s="11"/>
      <c r="AC743" s="11"/>
      <c r="AD743" s="11"/>
    </row>
    <row r="744" spans="16:30" s="9" customFormat="1" ht="15.75">
      <c r="P744" s="11"/>
      <c r="Q744" s="11"/>
      <c r="R744" s="11"/>
      <c r="T744" s="11"/>
      <c r="AB744" s="11"/>
      <c r="AC744" s="11"/>
      <c r="AD744" s="11"/>
    </row>
    <row r="745" spans="16:30" s="9" customFormat="1" ht="15.75">
      <c r="P745" s="11"/>
      <c r="Q745" s="11"/>
      <c r="R745" s="11"/>
      <c r="T745" s="11"/>
      <c r="AB745" s="11"/>
      <c r="AC745" s="11"/>
      <c r="AD745" s="11"/>
    </row>
    <row r="746" spans="16:30" s="9" customFormat="1" ht="15.75">
      <c r="P746" s="11"/>
      <c r="Q746" s="11"/>
      <c r="R746" s="11"/>
      <c r="T746" s="11"/>
      <c r="AB746" s="11"/>
      <c r="AC746" s="11"/>
      <c r="AD746" s="11"/>
    </row>
    <row r="747" spans="16:30" s="9" customFormat="1" ht="15.75">
      <c r="P747" s="11"/>
      <c r="Q747" s="11"/>
      <c r="R747" s="11"/>
      <c r="T747" s="11"/>
      <c r="AB747" s="11"/>
      <c r="AC747" s="11"/>
      <c r="AD747" s="11"/>
    </row>
    <row r="748" spans="16:30" s="9" customFormat="1" ht="15.75">
      <c r="P748" s="11"/>
      <c r="Q748" s="11"/>
      <c r="R748" s="11"/>
      <c r="T748" s="11"/>
      <c r="AB748" s="11"/>
      <c r="AC748" s="11"/>
      <c r="AD748" s="11"/>
    </row>
    <row r="749" spans="16:30" s="9" customFormat="1" ht="15.75">
      <c r="P749" s="11"/>
      <c r="Q749" s="11"/>
      <c r="R749" s="11"/>
      <c r="T749" s="11"/>
      <c r="AB749" s="11"/>
      <c r="AC749" s="11"/>
      <c r="AD749" s="11"/>
    </row>
    <row r="750" spans="16:30" s="9" customFormat="1" ht="15.75">
      <c r="P750" s="11"/>
      <c r="Q750" s="11"/>
      <c r="R750" s="11"/>
      <c r="T750" s="11"/>
      <c r="AB750" s="11"/>
      <c r="AC750" s="11"/>
      <c r="AD750" s="11"/>
    </row>
    <row r="751" spans="16:30" s="9" customFormat="1" ht="15.75">
      <c r="P751" s="11"/>
      <c r="Q751" s="11"/>
      <c r="R751" s="11"/>
      <c r="T751" s="11"/>
      <c r="AB751" s="11"/>
      <c r="AC751" s="11"/>
      <c r="AD751" s="11"/>
    </row>
    <row r="752" spans="16:30" s="9" customFormat="1" ht="15.75">
      <c r="P752" s="11"/>
      <c r="Q752" s="11"/>
      <c r="R752" s="11"/>
      <c r="T752" s="11"/>
      <c r="AB752" s="11"/>
      <c r="AC752" s="11"/>
      <c r="AD752" s="11"/>
    </row>
    <row r="753" spans="16:30" s="9" customFormat="1" ht="15.75">
      <c r="P753" s="11"/>
      <c r="Q753" s="11"/>
      <c r="R753" s="11"/>
      <c r="T753" s="11"/>
      <c r="AB753" s="11"/>
      <c r="AC753" s="11"/>
      <c r="AD753" s="11"/>
    </row>
    <row r="754" spans="16:30" s="9" customFormat="1" ht="15.75">
      <c r="P754" s="11"/>
      <c r="Q754" s="11"/>
      <c r="R754" s="11"/>
      <c r="T754" s="11"/>
      <c r="AB754" s="11"/>
      <c r="AC754" s="11"/>
      <c r="AD754" s="11"/>
    </row>
    <row r="755" spans="16:30" s="9" customFormat="1" ht="15.75">
      <c r="P755" s="11"/>
      <c r="Q755" s="11"/>
      <c r="R755" s="11"/>
      <c r="T755" s="11"/>
      <c r="AB755" s="11"/>
      <c r="AC755" s="11"/>
      <c r="AD755" s="11"/>
    </row>
    <row r="756" spans="16:30" s="9" customFormat="1" ht="15.75">
      <c r="P756" s="11"/>
      <c r="Q756" s="11"/>
      <c r="R756" s="11"/>
      <c r="T756" s="11"/>
      <c r="AB756" s="11"/>
      <c r="AC756" s="11"/>
      <c r="AD756" s="11"/>
    </row>
    <row r="757" spans="16:30" s="9" customFormat="1" ht="15.75">
      <c r="P757" s="11"/>
      <c r="Q757" s="11"/>
      <c r="R757" s="11"/>
      <c r="T757" s="11"/>
      <c r="AB757" s="11"/>
      <c r="AC757" s="11"/>
      <c r="AD757" s="11"/>
    </row>
    <row r="758" spans="16:30" s="9" customFormat="1" ht="15.75">
      <c r="P758" s="11"/>
      <c r="Q758" s="11"/>
      <c r="R758" s="11"/>
      <c r="T758" s="11"/>
      <c r="AB758" s="11"/>
      <c r="AC758" s="11"/>
      <c r="AD758" s="11"/>
    </row>
    <row r="759" spans="16:30" s="9" customFormat="1" ht="15.75">
      <c r="P759" s="11"/>
      <c r="Q759" s="11"/>
      <c r="R759" s="11"/>
      <c r="T759" s="11"/>
      <c r="AB759" s="11"/>
      <c r="AC759" s="11"/>
      <c r="AD759" s="11"/>
    </row>
    <row r="760" spans="16:30" s="9" customFormat="1" ht="15.75">
      <c r="P760" s="11"/>
      <c r="Q760" s="11"/>
      <c r="R760" s="11"/>
      <c r="T760" s="11"/>
      <c r="AB760" s="11"/>
      <c r="AC760" s="11"/>
      <c r="AD760" s="11"/>
    </row>
    <row r="761" spans="16:30" s="9" customFormat="1" ht="15.75">
      <c r="P761" s="11"/>
      <c r="Q761" s="11"/>
      <c r="R761" s="11"/>
      <c r="T761" s="11"/>
      <c r="AB761" s="11"/>
      <c r="AC761" s="11"/>
      <c r="AD761" s="11"/>
    </row>
    <row r="762" spans="16:30" s="9" customFormat="1" ht="15.75">
      <c r="P762" s="11"/>
      <c r="Q762" s="11"/>
      <c r="R762" s="11"/>
      <c r="T762" s="11"/>
      <c r="AB762" s="11"/>
      <c r="AC762" s="11"/>
      <c r="AD762" s="11"/>
    </row>
    <row r="763" spans="16:30" s="9" customFormat="1" ht="15.75">
      <c r="P763" s="11"/>
      <c r="Q763" s="11"/>
      <c r="R763" s="11"/>
      <c r="T763" s="11"/>
      <c r="AB763" s="11"/>
      <c r="AC763" s="11"/>
      <c r="AD763" s="11"/>
    </row>
    <row r="764" spans="16:30" s="9" customFormat="1" ht="15.75">
      <c r="P764" s="11"/>
      <c r="Q764" s="11"/>
      <c r="R764" s="11"/>
      <c r="T764" s="11"/>
      <c r="AB764" s="11"/>
      <c r="AC764" s="11"/>
      <c r="AD764" s="11"/>
    </row>
    <row r="765" spans="16:30" s="9" customFormat="1" ht="15.75">
      <c r="P765" s="11"/>
      <c r="Q765" s="11"/>
      <c r="R765" s="11"/>
      <c r="T765" s="11"/>
      <c r="AB765" s="11"/>
      <c r="AC765" s="11"/>
      <c r="AD765" s="11"/>
    </row>
    <row r="766" spans="16:30" s="9" customFormat="1" ht="15.75">
      <c r="P766" s="11"/>
      <c r="Q766" s="11"/>
      <c r="R766" s="11"/>
      <c r="T766" s="11"/>
      <c r="AB766" s="11"/>
      <c r="AC766" s="11"/>
      <c r="AD766" s="11"/>
    </row>
    <row r="767" spans="16:30" s="9" customFormat="1" ht="15.75">
      <c r="P767" s="11"/>
      <c r="Q767" s="11"/>
      <c r="R767" s="11"/>
      <c r="T767" s="11"/>
      <c r="AB767" s="11"/>
      <c r="AC767" s="11"/>
      <c r="AD767" s="11"/>
    </row>
    <row r="768" spans="16:30" s="9" customFormat="1" ht="15.75">
      <c r="P768" s="11"/>
      <c r="Q768" s="11"/>
      <c r="R768" s="11"/>
      <c r="T768" s="11"/>
      <c r="AB768" s="11"/>
      <c r="AC768" s="11"/>
      <c r="AD768" s="11"/>
    </row>
    <row r="769" spans="16:30" s="9" customFormat="1" ht="15.75">
      <c r="P769" s="11"/>
      <c r="Q769" s="11"/>
      <c r="R769" s="11"/>
      <c r="T769" s="11"/>
      <c r="AB769" s="11"/>
      <c r="AC769" s="11"/>
      <c r="AD769" s="11"/>
    </row>
    <row r="770" spans="16:30" s="9" customFormat="1" ht="15.75">
      <c r="P770" s="11"/>
      <c r="Q770" s="11"/>
      <c r="R770" s="11"/>
      <c r="T770" s="11"/>
      <c r="AB770" s="11"/>
      <c r="AC770" s="11"/>
      <c r="AD770" s="11"/>
    </row>
    <row r="771" spans="16:30" s="9" customFormat="1" ht="15.75">
      <c r="P771" s="11"/>
      <c r="Q771" s="11"/>
      <c r="R771" s="11"/>
      <c r="T771" s="11"/>
      <c r="AB771" s="11"/>
      <c r="AC771" s="11"/>
      <c r="AD771" s="11"/>
    </row>
    <row r="772" spans="16:30" s="9" customFormat="1" ht="15.75">
      <c r="P772" s="11"/>
      <c r="Q772" s="11"/>
      <c r="R772" s="11"/>
      <c r="T772" s="11"/>
      <c r="AB772" s="11"/>
      <c r="AC772" s="11"/>
      <c r="AD772" s="11"/>
    </row>
    <row r="773" spans="16:30" s="9" customFormat="1" ht="15.75">
      <c r="P773" s="11"/>
      <c r="Q773" s="11"/>
      <c r="R773" s="11"/>
      <c r="T773" s="11"/>
      <c r="AB773" s="11"/>
      <c r="AC773" s="11"/>
      <c r="AD773" s="11"/>
    </row>
    <row r="774" spans="16:30" s="9" customFormat="1" ht="15.75">
      <c r="P774" s="11"/>
      <c r="Q774" s="11"/>
      <c r="R774" s="11"/>
      <c r="T774" s="11"/>
      <c r="AB774" s="11"/>
      <c r="AC774" s="11"/>
      <c r="AD774" s="11"/>
    </row>
    <row r="775" spans="16:30" s="9" customFormat="1" ht="15.75">
      <c r="P775" s="11"/>
      <c r="Q775" s="11"/>
      <c r="R775" s="11"/>
      <c r="T775" s="11"/>
      <c r="AB775" s="11"/>
      <c r="AC775" s="11"/>
      <c r="AD775" s="11"/>
    </row>
    <row r="776" spans="16:30" s="9" customFormat="1" ht="15.75">
      <c r="P776" s="11"/>
      <c r="Q776" s="11"/>
      <c r="R776" s="11"/>
      <c r="T776" s="11"/>
      <c r="AB776" s="11"/>
      <c r="AC776" s="11"/>
      <c r="AD776" s="11"/>
    </row>
    <row r="777" spans="16:30" s="9" customFormat="1" ht="15.75">
      <c r="P777" s="11"/>
      <c r="Q777" s="11"/>
      <c r="R777" s="11"/>
      <c r="T777" s="11"/>
      <c r="AB777" s="11"/>
      <c r="AC777" s="11"/>
      <c r="AD777" s="11"/>
    </row>
    <row r="778" spans="16:30" s="9" customFormat="1" ht="15.75">
      <c r="P778" s="11"/>
      <c r="Q778" s="11"/>
      <c r="R778" s="11"/>
      <c r="T778" s="11"/>
      <c r="AB778" s="11"/>
      <c r="AC778" s="11"/>
      <c r="AD778" s="11"/>
    </row>
    <row r="779" spans="16:30" s="9" customFormat="1" ht="15.75">
      <c r="P779" s="11"/>
      <c r="Q779" s="11"/>
      <c r="R779" s="11"/>
      <c r="T779" s="11"/>
      <c r="AB779" s="11"/>
      <c r="AC779" s="11"/>
      <c r="AD779" s="11"/>
    </row>
    <row r="780" spans="16:30" s="9" customFormat="1" ht="15.75">
      <c r="P780" s="11"/>
      <c r="Q780" s="11"/>
      <c r="R780" s="11"/>
      <c r="T780" s="11"/>
      <c r="AB780" s="11"/>
      <c r="AC780" s="11"/>
      <c r="AD780" s="11"/>
    </row>
    <row r="781" spans="16:30" s="9" customFormat="1" ht="15.75">
      <c r="P781" s="11"/>
      <c r="Q781" s="11"/>
      <c r="R781" s="11"/>
      <c r="T781" s="11"/>
      <c r="AB781" s="11"/>
      <c r="AC781" s="11"/>
      <c r="AD781" s="11"/>
    </row>
    <row r="782" spans="16:30" s="9" customFormat="1" ht="15.75">
      <c r="P782" s="11"/>
      <c r="Q782" s="11"/>
      <c r="R782" s="11"/>
      <c r="T782" s="11"/>
      <c r="AB782" s="11"/>
      <c r="AC782" s="11"/>
      <c r="AD782" s="11"/>
    </row>
    <row r="783" spans="16:30" s="9" customFormat="1" ht="15.75">
      <c r="P783" s="11"/>
      <c r="Q783" s="11"/>
      <c r="R783" s="11"/>
      <c r="T783" s="11"/>
      <c r="AB783" s="11"/>
      <c r="AC783" s="11"/>
      <c r="AD783" s="11"/>
    </row>
    <row r="784" spans="16:30" s="9" customFormat="1" ht="15.75">
      <c r="P784" s="11"/>
      <c r="Q784" s="11"/>
      <c r="R784" s="11"/>
      <c r="T784" s="11"/>
      <c r="AB784" s="11"/>
      <c r="AC784" s="11"/>
      <c r="AD784" s="11"/>
    </row>
    <row r="785" spans="16:30" s="9" customFormat="1" ht="15.75">
      <c r="P785" s="11"/>
      <c r="Q785" s="11"/>
      <c r="R785" s="11"/>
      <c r="T785" s="11"/>
      <c r="AB785" s="11"/>
      <c r="AC785" s="11"/>
      <c r="AD785" s="11"/>
    </row>
    <row r="786" spans="16:30" s="9" customFormat="1" ht="15.75">
      <c r="P786" s="11"/>
      <c r="Q786" s="11"/>
      <c r="R786" s="11"/>
      <c r="T786" s="11"/>
      <c r="AB786" s="11"/>
      <c r="AC786" s="11"/>
      <c r="AD786" s="11"/>
    </row>
    <row r="787" spans="16:30" s="9" customFormat="1" ht="15.75">
      <c r="P787" s="11"/>
      <c r="Q787" s="11"/>
      <c r="R787" s="11"/>
      <c r="T787" s="11"/>
      <c r="AB787" s="11"/>
      <c r="AC787" s="11"/>
      <c r="AD787" s="11"/>
    </row>
    <row r="788" spans="16:30" s="9" customFormat="1" ht="15.75">
      <c r="P788" s="11"/>
      <c r="Q788" s="11"/>
      <c r="R788" s="11"/>
      <c r="T788" s="11"/>
      <c r="AB788" s="11"/>
      <c r="AC788" s="11"/>
      <c r="AD788" s="11"/>
    </row>
    <row r="789" spans="16:30" s="9" customFormat="1" ht="15.75">
      <c r="P789" s="11"/>
      <c r="Q789" s="11"/>
      <c r="R789" s="11"/>
      <c r="T789" s="11"/>
      <c r="AB789" s="11"/>
      <c r="AC789" s="11"/>
      <c r="AD789" s="11"/>
    </row>
    <row r="790" spans="16:30" s="9" customFormat="1" ht="15.75">
      <c r="P790" s="11"/>
      <c r="Q790" s="11"/>
      <c r="R790" s="11"/>
      <c r="T790" s="11"/>
      <c r="AB790" s="11"/>
      <c r="AC790" s="11"/>
      <c r="AD790" s="11"/>
    </row>
    <row r="791" spans="16:30" s="9" customFormat="1" ht="15.75">
      <c r="P791" s="11"/>
      <c r="Q791" s="11"/>
      <c r="R791" s="11"/>
      <c r="T791" s="11"/>
      <c r="AB791" s="11"/>
      <c r="AC791" s="11"/>
      <c r="AD791" s="11"/>
    </row>
    <row r="792" spans="16:30" s="9" customFormat="1" ht="15.75">
      <c r="P792" s="11"/>
      <c r="Q792" s="11"/>
      <c r="R792" s="11"/>
      <c r="T792" s="11"/>
      <c r="AB792" s="11"/>
      <c r="AC792" s="11"/>
      <c r="AD792" s="11"/>
    </row>
    <row r="793" spans="16:30" s="9" customFormat="1" ht="15.75">
      <c r="P793" s="11"/>
      <c r="Q793" s="11"/>
      <c r="R793" s="11"/>
      <c r="T793" s="11"/>
      <c r="AB793" s="11"/>
      <c r="AC793" s="11"/>
      <c r="AD793" s="11"/>
    </row>
    <row r="794" spans="16:30" s="9" customFormat="1" ht="15.75">
      <c r="P794" s="11"/>
      <c r="Q794" s="11"/>
      <c r="R794" s="11"/>
      <c r="T794" s="11"/>
      <c r="AB794" s="11"/>
      <c r="AC794" s="11"/>
      <c r="AD794" s="11"/>
    </row>
    <row r="795" spans="16:30" s="9" customFormat="1" ht="15.75">
      <c r="P795" s="11"/>
      <c r="Q795" s="11"/>
      <c r="R795" s="11"/>
      <c r="T795" s="11"/>
      <c r="AB795" s="11"/>
      <c r="AC795" s="11"/>
      <c r="AD795" s="11"/>
    </row>
    <row r="796" spans="16:30" s="9" customFormat="1" ht="15.75">
      <c r="P796" s="11"/>
      <c r="Q796" s="11"/>
      <c r="R796" s="11"/>
      <c r="T796" s="11"/>
      <c r="AB796" s="11"/>
      <c r="AC796" s="11"/>
      <c r="AD796" s="11"/>
    </row>
    <row r="797" spans="16:30" s="9" customFormat="1" ht="15.75">
      <c r="P797" s="11"/>
      <c r="Q797" s="11"/>
      <c r="R797" s="11"/>
      <c r="T797" s="11"/>
      <c r="AB797" s="11"/>
      <c r="AC797" s="11"/>
      <c r="AD797" s="11"/>
    </row>
    <row r="798" spans="16:30" s="9" customFormat="1" ht="15.75">
      <c r="P798" s="11"/>
      <c r="Q798" s="11"/>
      <c r="R798" s="11"/>
      <c r="T798" s="11"/>
      <c r="AB798" s="11"/>
      <c r="AC798" s="11"/>
      <c r="AD798" s="11"/>
    </row>
    <row r="799" spans="16:30" s="9" customFormat="1" ht="15.75">
      <c r="P799" s="11"/>
      <c r="Q799" s="11"/>
      <c r="R799" s="11"/>
      <c r="T799" s="11"/>
      <c r="AB799" s="11"/>
      <c r="AC799" s="11"/>
      <c r="AD799" s="11"/>
    </row>
    <row r="800" spans="16:30" s="9" customFormat="1" ht="15.75">
      <c r="P800" s="11"/>
      <c r="Q800" s="11"/>
      <c r="R800" s="11"/>
      <c r="T800" s="11"/>
      <c r="AB800" s="11"/>
      <c r="AC800" s="11"/>
      <c r="AD800" s="11"/>
    </row>
    <row r="801" spans="16:30" s="9" customFormat="1" ht="15.75">
      <c r="P801" s="11"/>
      <c r="Q801" s="11"/>
      <c r="R801" s="11"/>
      <c r="T801" s="11"/>
      <c r="AB801" s="11"/>
      <c r="AC801" s="11"/>
      <c r="AD801" s="11"/>
    </row>
    <row r="802" spans="16:30" s="9" customFormat="1" ht="15.75">
      <c r="P802" s="11"/>
      <c r="Q802" s="11"/>
      <c r="R802" s="11"/>
      <c r="T802" s="11"/>
      <c r="AB802" s="11"/>
      <c r="AC802" s="11"/>
      <c r="AD802" s="11"/>
    </row>
    <row r="803" spans="16:30" s="9" customFormat="1" ht="15.75">
      <c r="P803" s="11"/>
      <c r="Q803" s="11"/>
      <c r="R803" s="11"/>
      <c r="T803" s="11"/>
      <c r="AB803" s="11"/>
      <c r="AC803" s="11"/>
      <c r="AD803" s="11"/>
    </row>
    <row r="804" spans="16:30" s="9" customFormat="1" ht="15.75">
      <c r="P804" s="11"/>
      <c r="Q804" s="11"/>
      <c r="R804" s="11"/>
      <c r="T804" s="11"/>
      <c r="AB804" s="11"/>
      <c r="AC804" s="11"/>
      <c r="AD804" s="11"/>
    </row>
    <row r="805" spans="16:30" s="9" customFormat="1" ht="15.75">
      <c r="P805" s="11"/>
      <c r="Q805" s="11"/>
      <c r="R805" s="11"/>
      <c r="T805" s="11"/>
      <c r="AB805" s="11"/>
      <c r="AC805" s="11"/>
      <c r="AD805" s="11"/>
    </row>
    <row r="806" spans="16:30" s="9" customFormat="1" ht="15.75">
      <c r="P806" s="11"/>
      <c r="Q806" s="11"/>
      <c r="R806" s="11"/>
      <c r="T806" s="11"/>
      <c r="AB806" s="11"/>
      <c r="AC806" s="11"/>
      <c r="AD806" s="11"/>
    </row>
    <row r="807" spans="16:30" s="9" customFormat="1" ht="15.75">
      <c r="P807" s="11"/>
      <c r="Q807" s="11"/>
      <c r="R807" s="11"/>
      <c r="T807" s="11"/>
      <c r="AB807" s="11"/>
      <c r="AC807" s="11"/>
      <c r="AD807" s="11"/>
    </row>
    <row r="808" spans="16:30" s="9" customFormat="1" ht="15.75">
      <c r="P808" s="11"/>
      <c r="Q808" s="11"/>
      <c r="R808" s="11"/>
      <c r="T808" s="11"/>
      <c r="AB808" s="11"/>
      <c r="AC808" s="11"/>
      <c r="AD808" s="11"/>
    </row>
    <row r="809" spans="16:30" s="9" customFormat="1" ht="15.75">
      <c r="P809" s="11"/>
      <c r="Q809" s="11"/>
      <c r="R809" s="11"/>
      <c r="T809" s="11"/>
      <c r="AB809" s="11"/>
      <c r="AC809" s="11"/>
      <c r="AD809" s="11"/>
    </row>
    <row r="810" spans="16:30" s="9" customFormat="1" ht="15.75">
      <c r="P810" s="11"/>
      <c r="Q810" s="11"/>
      <c r="R810" s="11"/>
      <c r="T810" s="11"/>
      <c r="AB810" s="11"/>
      <c r="AC810" s="11"/>
      <c r="AD810" s="11"/>
    </row>
    <row r="811" spans="16:30" s="9" customFormat="1" ht="15.75">
      <c r="P811" s="11"/>
      <c r="Q811" s="11"/>
      <c r="R811" s="11"/>
      <c r="T811" s="11"/>
      <c r="AB811" s="11"/>
      <c r="AC811" s="11"/>
      <c r="AD811" s="11"/>
    </row>
    <row r="812" spans="16:30" s="9" customFormat="1" ht="15.75">
      <c r="P812" s="11"/>
      <c r="Q812" s="11"/>
      <c r="R812" s="11"/>
      <c r="T812" s="11"/>
      <c r="AB812" s="11"/>
      <c r="AC812" s="11"/>
      <c r="AD812" s="11"/>
    </row>
    <row r="813" spans="16:30" s="9" customFormat="1" ht="15.75">
      <c r="P813" s="11"/>
      <c r="Q813" s="11"/>
      <c r="R813" s="11"/>
      <c r="T813" s="11"/>
      <c r="AB813" s="11"/>
      <c r="AC813" s="11"/>
      <c r="AD813" s="11"/>
    </row>
    <row r="814" spans="16:30" s="9" customFormat="1" ht="15.75">
      <c r="P814" s="11"/>
      <c r="Q814" s="11"/>
      <c r="R814" s="11"/>
      <c r="T814" s="11"/>
      <c r="AB814" s="11"/>
      <c r="AC814" s="11"/>
      <c r="AD814" s="11"/>
    </row>
    <row r="815" spans="16:30" s="9" customFormat="1" ht="15.75">
      <c r="P815" s="11"/>
      <c r="Q815" s="11"/>
      <c r="R815" s="11"/>
      <c r="T815" s="11"/>
      <c r="AB815" s="11"/>
      <c r="AC815" s="11"/>
      <c r="AD815" s="11"/>
    </row>
    <row r="816" spans="16:30" s="9" customFormat="1" ht="15.75">
      <c r="P816" s="11"/>
      <c r="Q816" s="11"/>
      <c r="R816" s="11"/>
      <c r="T816" s="11"/>
      <c r="AB816" s="11"/>
      <c r="AC816" s="11"/>
      <c r="AD816" s="11"/>
    </row>
    <row r="817" spans="16:30" s="9" customFormat="1" ht="15.75">
      <c r="P817" s="11"/>
      <c r="Q817" s="11"/>
      <c r="R817" s="11"/>
      <c r="T817" s="11"/>
      <c r="AB817" s="11"/>
      <c r="AC817" s="11"/>
      <c r="AD817" s="11"/>
    </row>
    <row r="818" spans="16:30" s="9" customFormat="1" ht="15.75">
      <c r="P818" s="11"/>
      <c r="Q818" s="11"/>
      <c r="R818" s="11"/>
      <c r="T818" s="11"/>
      <c r="AB818" s="11"/>
      <c r="AC818" s="11"/>
      <c r="AD818" s="11"/>
    </row>
    <row r="819" spans="16:30" s="9" customFormat="1" ht="15.75">
      <c r="P819" s="11"/>
      <c r="Q819" s="11"/>
      <c r="R819" s="11"/>
      <c r="T819" s="11"/>
      <c r="AB819" s="11"/>
      <c r="AC819" s="11"/>
      <c r="AD819" s="11"/>
    </row>
    <row r="820" spans="16:30" s="9" customFormat="1" ht="15.75">
      <c r="P820" s="11"/>
      <c r="Q820" s="11"/>
      <c r="R820" s="11"/>
      <c r="T820" s="11"/>
      <c r="AB820" s="11"/>
      <c r="AC820" s="11"/>
      <c r="AD820" s="11"/>
    </row>
    <row r="821" spans="16:30" s="9" customFormat="1" ht="15.75">
      <c r="P821" s="11"/>
      <c r="Q821" s="11"/>
      <c r="R821" s="11"/>
      <c r="T821" s="11"/>
      <c r="AB821" s="11"/>
      <c r="AC821" s="11"/>
      <c r="AD821" s="11"/>
    </row>
    <row r="822" spans="16:30" s="9" customFormat="1" ht="15.75">
      <c r="P822" s="11"/>
      <c r="Q822" s="11"/>
      <c r="R822" s="11"/>
      <c r="T822" s="11"/>
      <c r="AB822" s="11"/>
      <c r="AC822" s="11"/>
      <c r="AD822" s="11"/>
    </row>
    <row r="823" spans="16:30" s="9" customFormat="1" ht="15.75">
      <c r="P823" s="11"/>
      <c r="Q823" s="11"/>
      <c r="R823" s="11"/>
      <c r="T823" s="11"/>
      <c r="AB823" s="11"/>
      <c r="AC823" s="11"/>
      <c r="AD823" s="11"/>
    </row>
    <row r="824" spans="16:30" s="9" customFormat="1" ht="15.75">
      <c r="P824" s="11"/>
      <c r="Q824" s="11"/>
      <c r="R824" s="11"/>
      <c r="T824" s="11"/>
      <c r="AB824" s="11"/>
      <c r="AC824" s="11"/>
      <c r="AD824" s="11"/>
    </row>
    <row r="825" spans="16:30" s="9" customFormat="1" ht="15.75">
      <c r="P825" s="11"/>
      <c r="Q825" s="11"/>
      <c r="R825" s="11"/>
      <c r="T825" s="11"/>
      <c r="AB825" s="11"/>
      <c r="AC825" s="11"/>
      <c r="AD825" s="11"/>
    </row>
    <row r="826" spans="16:30" s="9" customFormat="1" ht="15.75">
      <c r="P826" s="11"/>
      <c r="Q826" s="11"/>
      <c r="R826" s="11"/>
      <c r="T826" s="11"/>
      <c r="AB826" s="11"/>
      <c r="AC826" s="11"/>
      <c r="AD826" s="11"/>
    </row>
    <row r="827" spans="16:30" s="9" customFormat="1" ht="15.75">
      <c r="P827" s="11"/>
      <c r="Q827" s="11"/>
      <c r="R827" s="11"/>
      <c r="T827" s="11"/>
      <c r="AB827" s="11"/>
      <c r="AC827" s="11"/>
      <c r="AD827" s="11"/>
    </row>
    <row r="828" spans="16:30" s="9" customFormat="1" ht="15.75">
      <c r="P828" s="11"/>
      <c r="Q828" s="11"/>
      <c r="R828" s="11"/>
      <c r="T828" s="11"/>
      <c r="AB828" s="11"/>
      <c r="AC828" s="11"/>
      <c r="AD828" s="11"/>
    </row>
    <row r="829" spans="16:30" s="9" customFormat="1" ht="15.75">
      <c r="P829" s="11"/>
      <c r="Q829" s="11"/>
      <c r="R829" s="11"/>
      <c r="T829" s="11"/>
      <c r="AB829" s="11"/>
      <c r="AC829" s="11"/>
      <c r="AD829" s="11"/>
    </row>
    <row r="830" spans="16:30" s="9" customFormat="1" ht="15.75">
      <c r="P830" s="11"/>
      <c r="Q830" s="11"/>
      <c r="R830" s="11"/>
      <c r="T830" s="11"/>
      <c r="AB830" s="11"/>
      <c r="AC830" s="11"/>
      <c r="AD830" s="11"/>
    </row>
    <row r="831" spans="16:30" s="9" customFormat="1" ht="15.75">
      <c r="P831" s="11"/>
      <c r="Q831" s="11"/>
      <c r="R831" s="11"/>
      <c r="T831" s="11"/>
      <c r="AB831" s="11"/>
      <c r="AC831" s="11"/>
      <c r="AD831" s="11"/>
    </row>
    <row r="832" spans="16:30" s="9" customFormat="1" ht="15.75">
      <c r="P832" s="11"/>
      <c r="Q832" s="11"/>
      <c r="R832" s="11"/>
      <c r="T832" s="11"/>
      <c r="AB832" s="11"/>
      <c r="AC832" s="11"/>
      <c r="AD832" s="11"/>
    </row>
    <row r="833" spans="16:30" s="9" customFormat="1" ht="15.75">
      <c r="P833" s="11"/>
      <c r="Q833" s="11"/>
      <c r="R833" s="11"/>
      <c r="T833" s="11"/>
      <c r="AB833" s="11"/>
      <c r="AC833" s="11"/>
      <c r="AD833" s="11"/>
    </row>
    <row r="834" spans="16:30" s="9" customFormat="1" ht="15.75">
      <c r="P834" s="11"/>
      <c r="Q834" s="11"/>
      <c r="R834" s="11"/>
      <c r="T834" s="11"/>
      <c r="AB834" s="11"/>
      <c r="AC834" s="11"/>
      <c r="AD834" s="11"/>
    </row>
    <row r="835" spans="16:30" s="9" customFormat="1" ht="15.75">
      <c r="P835" s="11"/>
      <c r="Q835" s="11"/>
      <c r="R835" s="11"/>
      <c r="T835" s="11"/>
      <c r="AB835" s="11"/>
      <c r="AC835" s="11"/>
      <c r="AD835" s="11"/>
    </row>
    <row r="836" spans="16:30" s="9" customFormat="1" ht="15.75">
      <c r="P836" s="11"/>
      <c r="Q836" s="11"/>
      <c r="R836" s="11"/>
      <c r="T836" s="11"/>
      <c r="AB836" s="11"/>
      <c r="AC836" s="11"/>
      <c r="AD836" s="11"/>
    </row>
    <row r="837" spans="16:30" s="9" customFormat="1" ht="15.75">
      <c r="P837" s="11"/>
      <c r="Q837" s="11"/>
      <c r="R837" s="11"/>
      <c r="T837" s="11"/>
      <c r="AB837" s="11"/>
      <c r="AC837" s="11"/>
      <c r="AD837" s="11"/>
    </row>
    <row r="838" spans="16:30" s="9" customFormat="1" ht="15.75">
      <c r="P838" s="11"/>
      <c r="Q838" s="11"/>
      <c r="R838" s="11"/>
      <c r="T838" s="11"/>
      <c r="AB838" s="11"/>
      <c r="AC838" s="11"/>
      <c r="AD838" s="11"/>
    </row>
    <row r="839" spans="16:30" s="9" customFormat="1" ht="15.75">
      <c r="P839" s="11"/>
      <c r="Q839" s="11"/>
      <c r="R839" s="11"/>
      <c r="T839" s="11"/>
      <c r="AB839" s="11"/>
      <c r="AC839" s="11"/>
      <c r="AD839" s="11"/>
    </row>
    <row r="840" spans="16:30" s="9" customFormat="1" ht="15.75">
      <c r="P840" s="11"/>
      <c r="Q840" s="11"/>
      <c r="R840" s="11"/>
      <c r="T840" s="11"/>
      <c r="AB840" s="11"/>
      <c r="AC840" s="11"/>
      <c r="AD840" s="11"/>
    </row>
    <row r="841" spans="16:30" s="9" customFormat="1" ht="15.75">
      <c r="P841" s="11"/>
      <c r="Q841" s="11"/>
      <c r="R841" s="11"/>
      <c r="T841" s="11"/>
      <c r="AB841" s="11"/>
      <c r="AC841" s="11"/>
      <c r="AD841" s="11"/>
    </row>
    <row r="842" spans="16:30" s="9" customFormat="1" ht="15.75">
      <c r="P842" s="11"/>
      <c r="Q842" s="11"/>
      <c r="R842" s="11"/>
      <c r="T842" s="11"/>
      <c r="AB842" s="11"/>
      <c r="AC842" s="11"/>
      <c r="AD842" s="11"/>
    </row>
    <row r="843" spans="16:30" s="9" customFormat="1" ht="15.75">
      <c r="P843" s="11"/>
      <c r="Q843" s="11"/>
      <c r="R843" s="11"/>
      <c r="T843" s="11"/>
      <c r="AB843" s="11"/>
      <c r="AC843" s="11"/>
      <c r="AD843" s="11"/>
    </row>
    <row r="844" spans="16:30" s="9" customFormat="1" ht="15.75">
      <c r="P844" s="11"/>
      <c r="Q844" s="11"/>
      <c r="R844" s="11"/>
      <c r="T844" s="11"/>
      <c r="AB844" s="11"/>
      <c r="AC844" s="11"/>
      <c r="AD844" s="11"/>
    </row>
    <row r="845" spans="16:30" s="9" customFormat="1" ht="15.75">
      <c r="P845" s="11"/>
      <c r="Q845" s="11"/>
      <c r="R845" s="11"/>
      <c r="T845" s="11"/>
      <c r="AB845" s="11"/>
      <c r="AC845" s="11"/>
      <c r="AD845" s="11"/>
    </row>
    <row r="846" spans="16:30" s="9" customFormat="1" ht="15.75">
      <c r="P846" s="11"/>
      <c r="Q846" s="11"/>
      <c r="R846" s="11"/>
      <c r="T846" s="11"/>
      <c r="AB846" s="11"/>
      <c r="AC846" s="11"/>
      <c r="AD846" s="11"/>
    </row>
    <row r="847" spans="16:30" s="9" customFormat="1" ht="15.75">
      <c r="P847" s="11"/>
      <c r="Q847" s="11"/>
      <c r="R847" s="11"/>
      <c r="T847" s="11"/>
      <c r="AB847" s="11"/>
      <c r="AC847" s="11"/>
      <c r="AD847" s="11"/>
    </row>
    <row r="848" spans="16:30" s="9" customFormat="1" ht="15.75">
      <c r="P848" s="11"/>
      <c r="Q848" s="11"/>
      <c r="R848" s="11"/>
      <c r="T848" s="11"/>
      <c r="AB848" s="11"/>
      <c r="AC848" s="11"/>
      <c r="AD848" s="11"/>
    </row>
    <row r="849" spans="16:30" s="9" customFormat="1" ht="15.75">
      <c r="P849" s="11"/>
      <c r="Q849" s="11"/>
      <c r="R849" s="11"/>
      <c r="T849" s="11"/>
      <c r="AB849" s="11"/>
      <c r="AC849" s="11"/>
      <c r="AD849" s="11"/>
    </row>
    <row r="850" spans="16:30" s="9" customFormat="1" ht="15.75">
      <c r="P850" s="11"/>
      <c r="Q850" s="11"/>
      <c r="R850" s="11"/>
      <c r="T850" s="11"/>
      <c r="AB850" s="11"/>
      <c r="AC850" s="11"/>
      <c r="AD850" s="11"/>
    </row>
    <row r="851" spans="16:30" s="9" customFormat="1" ht="15.75">
      <c r="P851" s="11"/>
      <c r="Q851" s="11"/>
      <c r="R851" s="11"/>
      <c r="T851" s="11"/>
      <c r="AB851" s="11"/>
      <c r="AC851" s="11"/>
      <c r="AD851" s="11"/>
    </row>
    <row r="852" spans="16:30" s="9" customFormat="1" ht="15.75">
      <c r="P852" s="11"/>
      <c r="Q852" s="11"/>
      <c r="R852" s="11"/>
      <c r="T852" s="11"/>
      <c r="AB852" s="11"/>
      <c r="AC852" s="11"/>
      <c r="AD852" s="11"/>
    </row>
    <row r="853" spans="16:30" s="9" customFormat="1" ht="15.75">
      <c r="P853" s="11"/>
      <c r="Q853" s="11"/>
      <c r="R853" s="11"/>
      <c r="T853" s="11"/>
      <c r="AB853" s="11"/>
      <c r="AC853" s="11"/>
      <c r="AD853" s="11"/>
    </row>
    <row r="854" spans="16:30" s="9" customFormat="1" ht="15.75">
      <c r="P854" s="11"/>
      <c r="Q854" s="11"/>
      <c r="R854" s="11"/>
      <c r="T854" s="11"/>
      <c r="AB854" s="11"/>
      <c r="AC854" s="11"/>
      <c r="AD854" s="11"/>
    </row>
    <row r="855" spans="16:30" s="9" customFormat="1" ht="15.75">
      <c r="P855" s="11"/>
      <c r="Q855" s="11"/>
      <c r="R855" s="11"/>
      <c r="T855" s="11"/>
      <c r="AB855" s="11"/>
      <c r="AC855" s="11"/>
      <c r="AD855" s="11"/>
    </row>
    <row r="856" spans="16:30" s="9" customFormat="1" ht="15.75">
      <c r="P856" s="11"/>
      <c r="Q856" s="11"/>
      <c r="R856" s="11"/>
      <c r="T856" s="11"/>
      <c r="AB856" s="11"/>
      <c r="AC856" s="11"/>
      <c r="AD856" s="11"/>
    </row>
    <row r="857" spans="16:30" s="9" customFormat="1" ht="15.75">
      <c r="P857" s="11"/>
      <c r="Q857" s="11"/>
      <c r="R857" s="11"/>
      <c r="T857" s="11"/>
      <c r="AB857" s="11"/>
      <c r="AC857" s="11"/>
      <c r="AD857" s="11"/>
    </row>
    <row r="858" spans="16:30" s="9" customFormat="1" ht="15.75">
      <c r="P858" s="11"/>
      <c r="Q858" s="11"/>
      <c r="R858" s="11"/>
      <c r="T858" s="11"/>
      <c r="AB858" s="11"/>
      <c r="AC858" s="11"/>
      <c r="AD858" s="11"/>
    </row>
    <row r="859" spans="16:30" s="9" customFormat="1" ht="15.75">
      <c r="P859" s="11"/>
      <c r="Q859" s="11"/>
      <c r="R859" s="11"/>
      <c r="T859" s="11"/>
      <c r="AB859" s="11"/>
      <c r="AC859" s="11"/>
      <c r="AD859" s="11"/>
    </row>
    <row r="860" spans="16:30" s="9" customFormat="1" ht="15.75">
      <c r="P860" s="11"/>
      <c r="Q860" s="11"/>
      <c r="R860" s="11"/>
      <c r="T860" s="11"/>
      <c r="AB860" s="11"/>
      <c r="AC860" s="11"/>
      <c r="AD860" s="11"/>
    </row>
    <row r="861" spans="16:30" s="9" customFormat="1" ht="15.75">
      <c r="P861" s="11"/>
      <c r="Q861" s="11"/>
      <c r="R861" s="11"/>
      <c r="T861" s="11"/>
      <c r="AB861" s="11"/>
      <c r="AC861" s="11"/>
      <c r="AD861" s="11"/>
    </row>
    <row r="862" spans="16:30" s="9" customFormat="1" ht="15.75">
      <c r="P862" s="11"/>
      <c r="Q862" s="11"/>
      <c r="R862" s="11"/>
      <c r="T862" s="11"/>
      <c r="AB862" s="11"/>
      <c r="AC862" s="11"/>
      <c r="AD862" s="11"/>
    </row>
    <row r="863" spans="16:30" s="9" customFormat="1" ht="15.75">
      <c r="P863" s="11"/>
      <c r="Q863" s="11"/>
      <c r="R863" s="11"/>
      <c r="T863" s="11"/>
      <c r="AB863" s="11"/>
      <c r="AC863" s="11"/>
      <c r="AD863" s="11"/>
    </row>
    <row r="864" spans="16:30" s="9" customFormat="1" ht="15.75">
      <c r="P864" s="11"/>
      <c r="Q864" s="11"/>
      <c r="R864" s="11"/>
      <c r="T864" s="11"/>
      <c r="AB864" s="11"/>
      <c r="AC864" s="11"/>
      <c r="AD864" s="11"/>
    </row>
    <row r="865" spans="16:30" s="9" customFormat="1" ht="15.75">
      <c r="P865" s="11"/>
      <c r="Q865" s="11"/>
      <c r="R865" s="11"/>
      <c r="T865" s="11"/>
      <c r="AB865" s="11"/>
      <c r="AC865" s="11"/>
      <c r="AD865" s="11"/>
    </row>
    <row r="866" spans="16:30" s="9" customFormat="1" ht="15.75">
      <c r="P866" s="11"/>
      <c r="Q866" s="11"/>
      <c r="R866" s="11"/>
      <c r="T866" s="11"/>
      <c r="AB866" s="11"/>
      <c r="AC866" s="11"/>
      <c r="AD866" s="11"/>
    </row>
    <row r="867" spans="16:30" s="9" customFormat="1" ht="15.75">
      <c r="P867" s="11"/>
      <c r="Q867" s="11"/>
      <c r="R867" s="11"/>
      <c r="T867" s="11"/>
      <c r="AB867" s="11"/>
      <c r="AC867" s="11"/>
      <c r="AD867" s="11"/>
    </row>
    <row r="868" spans="16:30" s="9" customFormat="1" ht="15.75">
      <c r="P868" s="11"/>
      <c r="Q868" s="11"/>
      <c r="R868" s="11"/>
      <c r="T868" s="11"/>
      <c r="AB868" s="11"/>
      <c r="AC868" s="11"/>
      <c r="AD868" s="11"/>
    </row>
    <row r="869" spans="16:30" s="9" customFormat="1" ht="15.75">
      <c r="P869" s="11"/>
      <c r="Q869" s="11"/>
      <c r="R869" s="11"/>
      <c r="T869" s="11"/>
      <c r="AB869" s="11"/>
      <c r="AC869" s="11"/>
      <c r="AD869" s="11"/>
    </row>
    <row r="870" spans="16:30" s="9" customFormat="1" ht="15.75">
      <c r="P870" s="11"/>
      <c r="Q870" s="11"/>
      <c r="R870" s="11"/>
      <c r="T870" s="11"/>
      <c r="AB870" s="11"/>
      <c r="AC870" s="11"/>
      <c r="AD870" s="11"/>
    </row>
    <row r="871" spans="16:30" s="9" customFormat="1" ht="15.75">
      <c r="P871" s="11"/>
      <c r="Q871" s="11"/>
      <c r="R871" s="11"/>
      <c r="T871" s="11"/>
      <c r="AB871" s="11"/>
      <c r="AC871" s="11"/>
      <c r="AD871" s="11"/>
    </row>
    <row r="872" spans="16:30" s="9" customFormat="1" ht="15.75">
      <c r="P872" s="11"/>
      <c r="Q872" s="11"/>
      <c r="R872" s="11"/>
      <c r="T872" s="11"/>
      <c r="AB872" s="11"/>
      <c r="AC872" s="11"/>
      <c r="AD872" s="11"/>
    </row>
    <row r="873" spans="16:30" s="9" customFormat="1" ht="15.75">
      <c r="P873" s="11"/>
      <c r="Q873" s="11"/>
      <c r="R873" s="11"/>
      <c r="T873" s="11"/>
      <c r="AB873" s="11"/>
      <c r="AC873" s="11"/>
      <c r="AD873" s="11"/>
    </row>
    <row r="874" spans="16:30" s="9" customFormat="1" ht="15.75">
      <c r="P874" s="11"/>
      <c r="Q874" s="11"/>
      <c r="R874" s="11"/>
      <c r="T874" s="11"/>
      <c r="AB874" s="11"/>
      <c r="AC874" s="11"/>
      <c r="AD874" s="11"/>
    </row>
    <row r="875" spans="16:30" s="9" customFormat="1" ht="15.75">
      <c r="P875" s="11"/>
      <c r="Q875" s="11"/>
      <c r="R875" s="11"/>
      <c r="T875" s="11"/>
      <c r="AB875" s="11"/>
      <c r="AC875" s="11"/>
      <c r="AD875" s="11"/>
    </row>
    <row r="876" spans="16:30" s="9" customFormat="1" ht="15.75">
      <c r="P876" s="11"/>
      <c r="Q876" s="11"/>
      <c r="R876" s="11"/>
      <c r="T876" s="11"/>
      <c r="AB876" s="11"/>
      <c r="AC876" s="11"/>
      <c r="AD876" s="11"/>
    </row>
    <row r="877" spans="16:30" s="9" customFormat="1" ht="15.75">
      <c r="P877" s="11"/>
      <c r="Q877" s="11"/>
      <c r="R877" s="11"/>
      <c r="T877" s="11"/>
      <c r="AB877" s="11"/>
      <c r="AC877" s="11"/>
      <c r="AD877" s="11"/>
    </row>
    <row r="878" spans="16:30" s="9" customFormat="1" ht="15.75">
      <c r="P878" s="11"/>
      <c r="Q878" s="11"/>
      <c r="R878" s="11"/>
      <c r="T878" s="11"/>
      <c r="AB878" s="11"/>
      <c r="AC878" s="11"/>
      <c r="AD878" s="11"/>
    </row>
    <row r="879" spans="16:30" s="9" customFormat="1" ht="15.75">
      <c r="P879" s="11"/>
      <c r="Q879" s="11"/>
      <c r="R879" s="11"/>
      <c r="T879" s="11"/>
      <c r="AB879" s="11"/>
      <c r="AC879" s="11"/>
      <c r="AD879" s="11"/>
    </row>
    <row r="880" spans="16:30" s="9" customFormat="1" ht="15.75">
      <c r="P880" s="11"/>
      <c r="Q880" s="11"/>
      <c r="R880" s="11"/>
      <c r="T880" s="11"/>
      <c r="AB880" s="11"/>
      <c r="AC880" s="11"/>
      <c r="AD880" s="11"/>
    </row>
    <row r="881" spans="16:30" s="9" customFormat="1" ht="15.75">
      <c r="P881" s="11"/>
      <c r="Q881" s="11"/>
      <c r="R881" s="11"/>
      <c r="T881" s="11"/>
      <c r="AB881" s="11"/>
      <c r="AC881" s="11"/>
      <c r="AD881" s="11"/>
    </row>
    <row r="882" spans="16:30" s="9" customFormat="1" ht="15.75">
      <c r="P882" s="11"/>
      <c r="Q882" s="11"/>
      <c r="R882" s="11"/>
      <c r="T882" s="11"/>
      <c r="AB882" s="11"/>
      <c r="AC882" s="11"/>
      <c r="AD882" s="11"/>
    </row>
    <row r="883" spans="16:30" s="9" customFormat="1" ht="15.75">
      <c r="P883" s="11"/>
      <c r="Q883" s="11"/>
      <c r="R883" s="11"/>
      <c r="T883" s="11"/>
      <c r="AB883" s="11"/>
      <c r="AC883" s="11"/>
      <c r="AD883" s="11"/>
    </row>
    <row r="884" spans="16:30" s="9" customFormat="1" ht="15.75">
      <c r="P884" s="11"/>
      <c r="Q884" s="11"/>
      <c r="R884" s="11"/>
      <c r="T884" s="11"/>
      <c r="AB884" s="11"/>
      <c r="AC884" s="11"/>
      <c r="AD884" s="11"/>
    </row>
    <row r="885" spans="16:30" s="9" customFormat="1" ht="15.75">
      <c r="P885" s="11"/>
      <c r="Q885" s="11"/>
      <c r="R885" s="11"/>
      <c r="T885" s="11"/>
      <c r="AB885" s="11"/>
      <c r="AC885" s="11"/>
      <c r="AD885" s="11"/>
    </row>
    <row r="886" spans="16:30" s="9" customFormat="1" ht="15.75">
      <c r="P886" s="11"/>
      <c r="Q886" s="11"/>
      <c r="R886" s="11"/>
      <c r="T886" s="11"/>
      <c r="AB886" s="11"/>
      <c r="AC886" s="11"/>
      <c r="AD886" s="11"/>
    </row>
    <row r="887" spans="16:30" s="9" customFormat="1" ht="15.75">
      <c r="P887" s="11"/>
      <c r="Q887" s="11"/>
      <c r="R887" s="11"/>
      <c r="T887" s="11"/>
      <c r="AB887" s="11"/>
      <c r="AC887" s="11"/>
      <c r="AD887" s="11"/>
    </row>
    <row r="888" spans="16:30" s="9" customFormat="1" ht="15.75">
      <c r="P888" s="11"/>
      <c r="Q888" s="11"/>
      <c r="R888" s="11"/>
      <c r="T888" s="11"/>
      <c r="AB888" s="11"/>
      <c r="AC888" s="11"/>
      <c r="AD888" s="11"/>
    </row>
    <row r="889" spans="16:30" s="9" customFormat="1" ht="15.75">
      <c r="P889" s="11"/>
      <c r="Q889" s="11"/>
      <c r="R889" s="11"/>
      <c r="T889" s="11"/>
      <c r="AB889" s="11"/>
      <c r="AC889" s="11"/>
      <c r="AD889" s="11"/>
    </row>
    <row r="890" spans="16:30" s="9" customFormat="1" ht="15.75">
      <c r="P890" s="11"/>
      <c r="Q890" s="11"/>
      <c r="R890" s="11"/>
      <c r="T890" s="11"/>
      <c r="AB890" s="11"/>
      <c r="AC890" s="11"/>
      <c r="AD890" s="11"/>
    </row>
    <row r="891" spans="16:30" s="9" customFormat="1" ht="15.75">
      <c r="P891" s="11"/>
      <c r="Q891" s="11"/>
      <c r="R891" s="11"/>
      <c r="T891" s="11"/>
      <c r="AB891" s="11"/>
      <c r="AC891" s="11"/>
      <c r="AD891" s="11"/>
    </row>
    <row r="892" spans="16:30" s="9" customFormat="1" ht="15.75">
      <c r="P892" s="11"/>
      <c r="Q892" s="11"/>
      <c r="R892" s="11"/>
      <c r="T892" s="11"/>
      <c r="AB892" s="11"/>
      <c r="AC892" s="11"/>
      <c r="AD892" s="11"/>
    </row>
    <row r="893" spans="16:30" s="9" customFormat="1" ht="15.75">
      <c r="P893" s="11"/>
      <c r="Q893" s="11"/>
      <c r="R893" s="11"/>
      <c r="T893" s="11"/>
      <c r="AB893" s="11"/>
      <c r="AC893" s="11"/>
      <c r="AD893" s="11"/>
    </row>
    <row r="894" spans="16:30" s="9" customFormat="1" ht="15.75">
      <c r="P894" s="11"/>
      <c r="Q894" s="11"/>
      <c r="R894" s="11"/>
      <c r="T894" s="11"/>
      <c r="AB894" s="11"/>
      <c r="AC894" s="11"/>
      <c r="AD894" s="11"/>
    </row>
    <row r="895" spans="16:30" s="9" customFormat="1" ht="15.75">
      <c r="P895" s="11"/>
      <c r="Q895" s="11"/>
      <c r="R895" s="11"/>
      <c r="T895" s="11"/>
      <c r="AB895" s="11"/>
      <c r="AC895" s="11"/>
      <c r="AD895" s="11"/>
    </row>
    <row r="896" spans="16:30" s="9" customFormat="1" ht="15.75">
      <c r="P896" s="11"/>
      <c r="Q896" s="11"/>
      <c r="R896" s="11"/>
      <c r="T896" s="11"/>
      <c r="AB896" s="11"/>
      <c r="AC896" s="11"/>
      <c r="AD896" s="11"/>
    </row>
    <row r="897" spans="16:30" s="9" customFormat="1" ht="15.75">
      <c r="P897" s="11"/>
      <c r="Q897" s="11"/>
      <c r="R897" s="11"/>
      <c r="T897" s="11"/>
      <c r="AB897" s="11"/>
      <c r="AC897" s="11"/>
      <c r="AD897" s="11"/>
    </row>
    <row r="898" spans="16:30" s="9" customFormat="1" ht="15.75">
      <c r="P898" s="11"/>
      <c r="Q898" s="11"/>
      <c r="R898" s="11"/>
      <c r="T898" s="11"/>
      <c r="AB898" s="11"/>
      <c r="AC898" s="11"/>
      <c r="AD898" s="11"/>
    </row>
    <row r="899" spans="16:30" s="9" customFormat="1" ht="15.75">
      <c r="P899" s="11"/>
      <c r="Q899" s="11"/>
      <c r="R899" s="11"/>
      <c r="T899" s="11"/>
      <c r="AB899" s="11"/>
      <c r="AC899" s="11"/>
      <c r="AD899" s="11"/>
    </row>
    <row r="900" spans="16:30" s="9" customFormat="1" ht="15.75">
      <c r="P900" s="11"/>
      <c r="Q900" s="11"/>
      <c r="R900" s="11"/>
      <c r="T900" s="11"/>
      <c r="AB900" s="11"/>
      <c r="AC900" s="11"/>
      <c r="AD900" s="11"/>
    </row>
    <row r="901" spans="16:30" s="9" customFormat="1" ht="15.75">
      <c r="P901" s="11"/>
      <c r="Q901" s="11"/>
      <c r="R901" s="11"/>
      <c r="T901" s="11"/>
      <c r="AB901" s="11"/>
      <c r="AC901" s="11"/>
      <c r="AD901" s="11"/>
    </row>
    <row r="902" spans="16:30" s="9" customFormat="1" ht="15.75">
      <c r="P902" s="11"/>
      <c r="Q902" s="11"/>
      <c r="R902" s="11"/>
      <c r="T902" s="11"/>
      <c r="AB902" s="11"/>
      <c r="AC902" s="11"/>
      <c r="AD902" s="11"/>
    </row>
    <row r="903" spans="16:30" s="9" customFormat="1" ht="15.75">
      <c r="P903" s="11"/>
      <c r="Q903" s="11"/>
      <c r="R903" s="11"/>
      <c r="T903" s="11"/>
      <c r="AB903" s="11"/>
      <c r="AC903" s="11"/>
      <c r="AD903" s="11"/>
    </row>
    <row r="904" spans="16:30" s="9" customFormat="1" ht="15.75">
      <c r="P904" s="11"/>
      <c r="Q904" s="11"/>
      <c r="R904" s="11"/>
      <c r="T904" s="11"/>
      <c r="AB904" s="11"/>
      <c r="AC904" s="11"/>
      <c r="AD904" s="11"/>
    </row>
    <row r="905" spans="16:30" s="9" customFormat="1" ht="15.75">
      <c r="P905" s="11"/>
      <c r="Q905" s="11"/>
      <c r="R905" s="11"/>
      <c r="T905" s="11"/>
      <c r="AB905" s="11"/>
      <c r="AC905" s="11"/>
      <c r="AD905" s="11"/>
    </row>
    <row r="906" spans="16:30" s="9" customFormat="1" ht="15.75">
      <c r="P906" s="11"/>
      <c r="Q906" s="11"/>
      <c r="R906" s="11"/>
      <c r="T906" s="11"/>
      <c r="AB906" s="11"/>
      <c r="AC906" s="11"/>
      <c r="AD906" s="11"/>
    </row>
    <row r="907" spans="16:30" s="9" customFormat="1" ht="15.75">
      <c r="P907" s="11"/>
      <c r="Q907" s="11"/>
      <c r="R907" s="11"/>
      <c r="T907" s="11"/>
      <c r="AB907" s="11"/>
      <c r="AC907" s="11"/>
      <c r="AD907" s="11"/>
    </row>
    <row r="908" spans="16:30" s="9" customFormat="1" ht="15.75">
      <c r="P908" s="11"/>
      <c r="Q908" s="11"/>
      <c r="R908" s="11"/>
      <c r="T908" s="11"/>
      <c r="AB908" s="11"/>
      <c r="AC908" s="11"/>
      <c r="AD908" s="11"/>
    </row>
    <row r="909" spans="16:30" s="9" customFormat="1" ht="15.75">
      <c r="P909" s="11"/>
      <c r="Q909" s="11"/>
      <c r="R909" s="11"/>
      <c r="T909" s="11"/>
      <c r="AB909" s="11"/>
      <c r="AC909" s="11"/>
      <c r="AD909" s="11"/>
    </row>
    <row r="910" spans="16:30" s="9" customFormat="1" ht="15.75">
      <c r="P910" s="11"/>
      <c r="Q910" s="11"/>
      <c r="R910" s="11"/>
      <c r="T910" s="11"/>
      <c r="AB910" s="11"/>
      <c r="AC910" s="11"/>
      <c r="AD910" s="11"/>
    </row>
    <row r="911" spans="16:30" s="9" customFormat="1" ht="15.75">
      <c r="P911" s="11"/>
      <c r="Q911" s="11"/>
      <c r="R911" s="11"/>
      <c r="T911" s="11"/>
      <c r="AB911" s="11"/>
      <c r="AC911" s="11"/>
      <c r="AD911" s="11"/>
    </row>
    <row r="912" spans="16:30" s="9" customFormat="1" ht="15.75">
      <c r="P912" s="11"/>
      <c r="Q912" s="11"/>
      <c r="R912" s="11"/>
      <c r="T912" s="11"/>
      <c r="AB912" s="11"/>
      <c r="AC912" s="11"/>
      <c r="AD912" s="11"/>
    </row>
    <row r="913" spans="16:30" s="9" customFormat="1" ht="15.75">
      <c r="P913" s="11"/>
      <c r="Q913" s="11"/>
      <c r="R913" s="11"/>
      <c r="T913" s="11"/>
      <c r="AB913" s="11"/>
      <c r="AC913" s="11"/>
      <c r="AD913" s="11"/>
    </row>
    <row r="914" spans="16:30" s="9" customFormat="1" ht="15.75">
      <c r="P914" s="11"/>
      <c r="Q914" s="11"/>
      <c r="R914" s="11"/>
      <c r="T914" s="11"/>
      <c r="AB914" s="11"/>
      <c r="AC914" s="11"/>
      <c r="AD914" s="11"/>
    </row>
    <row r="915" spans="16:30" s="9" customFormat="1" ht="15.75">
      <c r="P915" s="11"/>
      <c r="Q915" s="11"/>
      <c r="R915" s="11"/>
      <c r="T915" s="11"/>
      <c r="AB915" s="11"/>
      <c r="AC915" s="11"/>
      <c r="AD915" s="11"/>
    </row>
    <row r="916" spans="16:30" s="9" customFormat="1" ht="15.75">
      <c r="P916" s="11"/>
      <c r="Q916" s="11"/>
      <c r="R916" s="11"/>
      <c r="T916" s="11"/>
      <c r="AB916" s="11"/>
      <c r="AC916" s="11"/>
      <c r="AD916" s="11"/>
    </row>
    <row r="917" spans="16:30" s="9" customFormat="1" ht="15.75">
      <c r="P917" s="11"/>
      <c r="Q917" s="11"/>
      <c r="R917" s="11"/>
      <c r="T917" s="11"/>
      <c r="AB917" s="11"/>
      <c r="AC917" s="11"/>
      <c r="AD917" s="11"/>
    </row>
    <row r="918" spans="16:30" s="9" customFormat="1" ht="15.75">
      <c r="P918" s="11"/>
      <c r="Q918" s="11"/>
      <c r="R918" s="11"/>
      <c r="T918" s="11"/>
      <c r="AB918" s="11"/>
      <c r="AC918" s="11"/>
      <c r="AD918" s="11"/>
    </row>
    <row r="919" spans="16:30" s="9" customFormat="1" ht="15.75">
      <c r="P919" s="11"/>
      <c r="Q919" s="11"/>
      <c r="R919" s="11"/>
      <c r="T919" s="11"/>
      <c r="AB919" s="11"/>
      <c r="AC919" s="11"/>
      <c r="AD919" s="11"/>
    </row>
    <row r="920" spans="16:30" s="9" customFormat="1" ht="15.75">
      <c r="P920" s="11"/>
      <c r="Q920" s="11"/>
      <c r="R920" s="11"/>
      <c r="T920" s="11"/>
      <c r="AB920" s="11"/>
      <c r="AC920" s="11"/>
      <c r="AD920" s="11"/>
    </row>
    <row r="921" spans="16:30" s="9" customFormat="1" ht="15.75">
      <c r="P921" s="11"/>
      <c r="Q921" s="11"/>
      <c r="R921" s="11"/>
      <c r="T921" s="11"/>
      <c r="AB921" s="11"/>
      <c r="AC921" s="11"/>
      <c r="AD921" s="11"/>
    </row>
    <row r="922" spans="16:30" s="9" customFormat="1" ht="15.75">
      <c r="P922" s="11"/>
      <c r="Q922" s="11"/>
      <c r="R922" s="11"/>
      <c r="T922" s="11"/>
      <c r="AB922" s="11"/>
      <c r="AC922" s="11"/>
      <c r="AD922" s="11"/>
    </row>
    <row r="923" spans="16:30" s="9" customFormat="1" ht="15.75">
      <c r="P923" s="11"/>
      <c r="Q923" s="11"/>
      <c r="R923" s="11"/>
      <c r="T923" s="11"/>
      <c r="AB923" s="11"/>
      <c r="AC923" s="11"/>
      <c r="AD923" s="11"/>
    </row>
    <row r="924" spans="16:30" s="9" customFormat="1" ht="15.75">
      <c r="P924" s="11"/>
      <c r="Q924" s="11"/>
      <c r="R924" s="11"/>
      <c r="T924" s="11"/>
      <c r="AB924" s="11"/>
      <c r="AC924" s="11"/>
      <c r="AD924" s="11"/>
    </row>
    <row r="925" spans="16:30" s="9" customFormat="1" ht="15.75">
      <c r="P925" s="11"/>
      <c r="Q925" s="11"/>
      <c r="R925" s="11"/>
      <c r="T925" s="11"/>
      <c r="AB925" s="11"/>
      <c r="AC925" s="11"/>
      <c r="AD925" s="11"/>
    </row>
    <row r="926" spans="16:30" s="9" customFormat="1" ht="15.75">
      <c r="P926" s="11"/>
      <c r="Q926" s="11"/>
      <c r="R926" s="11"/>
      <c r="T926" s="11"/>
      <c r="AB926" s="11"/>
      <c r="AC926" s="11"/>
      <c r="AD926" s="11"/>
    </row>
    <row r="927" spans="16:30" s="9" customFormat="1" ht="15.75">
      <c r="P927" s="11"/>
      <c r="Q927" s="11"/>
      <c r="R927" s="11"/>
      <c r="T927" s="11"/>
      <c r="AB927" s="11"/>
      <c r="AC927" s="11"/>
      <c r="AD927" s="11"/>
    </row>
    <row r="928" spans="16:30" s="9" customFormat="1" ht="15.75">
      <c r="P928" s="11"/>
      <c r="Q928" s="11"/>
      <c r="R928" s="11"/>
      <c r="T928" s="11"/>
      <c r="AB928" s="11"/>
      <c r="AC928" s="11"/>
      <c r="AD928" s="11"/>
    </row>
    <row r="929" spans="16:30" s="9" customFormat="1" ht="15.75">
      <c r="P929" s="11"/>
      <c r="Q929" s="11"/>
      <c r="R929" s="11"/>
      <c r="T929" s="11"/>
      <c r="AB929" s="11"/>
      <c r="AC929" s="11"/>
      <c r="AD929" s="11"/>
    </row>
    <row r="930" spans="16:30" s="9" customFormat="1" ht="15.75">
      <c r="P930" s="11"/>
      <c r="Q930" s="11"/>
      <c r="R930" s="11"/>
      <c r="T930" s="11"/>
      <c r="AB930" s="11"/>
      <c r="AC930" s="11"/>
      <c r="AD930" s="11"/>
    </row>
    <row r="931" spans="16:30" s="9" customFormat="1" ht="15.75">
      <c r="P931" s="11"/>
      <c r="Q931" s="11"/>
      <c r="R931" s="11"/>
      <c r="T931" s="11"/>
      <c r="AB931" s="11"/>
      <c r="AC931" s="11"/>
      <c r="AD931" s="11"/>
    </row>
    <row r="932" spans="16:30" s="9" customFormat="1" ht="15.75">
      <c r="P932" s="11"/>
      <c r="Q932" s="11"/>
      <c r="R932" s="11"/>
      <c r="T932" s="11"/>
      <c r="AB932" s="11"/>
      <c r="AC932" s="11"/>
      <c r="AD932" s="11"/>
    </row>
    <row r="933" spans="16:30" s="9" customFormat="1" ht="15.75">
      <c r="P933" s="11"/>
      <c r="Q933" s="11"/>
      <c r="R933" s="11"/>
      <c r="T933" s="11"/>
      <c r="AB933" s="11"/>
      <c r="AC933" s="11"/>
      <c r="AD933" s="11"/>
    </row>
    <row r="934" spans="16:30" s="9" customFormat="1" ht="15.75">
      <c r="P934" s="11"/>
      <c r="Q934" s="11"/>
      <c r="R934" s="11"/>
      <c r="T934" s="11"/>
      <c r="AB934" s="11"/>
      <c r="AC934" s="11"/>
      <c r="AD934" s="11"/>
    </row>
    <row r="935" spans="16:30" s="9" customFormat="1" ht="15.75">
      <c r="P935" s="11"/>
      <c r="Q935" s="11"/>
      <c r="R935" s="11"/>
      <c r="T935" s="11"/>
      <c r="AB935" s="11"/>
      <c r="AC935" s="11"/>
      <c r="AD935" s="11"/>
    </row>
    <row r="936" spans="16:30" s="9" customFormat="1" ht="15.75">
      <c r="P936" s="11"/>
      <c r="Q936" s="11"/>
      <c r="R936" s="11"/>
      <c r="T936" s="11"/>
      <c r="AB936" s="11"/>
      <c r="AC936" s="11"/>
      <c r="AD936" s="11"/>
    </row>
    <row r="937" spans="16:30" s="9" customFormat="1" ht="15.75">
      <c r="P937" s="11"/>
      <c r="Q937" s="11"/>
      <c r="R937" s="11"/>
      <c r="T937" s="11"/>
      <c r="AB937" s="11"/>
      <c r="AC937" s="11"/>
      <c r="AD937" s="11"/>
    </row>
    <row r="938" spans="16:30" s="9" customFormat="1" ht="15.75">
      <c r="P938" s="11"/>
      <c r="Q938" s="11"/>
      <c r="R938" s="11"/>
      <c r="T938" s="11"/>
      <c r="AB938" s="11"/>
      <c r="AC938" s="11"/>
      <c r="AD938" s="11"/>
    </row>
    <row r="939" spans="16:30" s="9" customFormat="1" ht="15.75">
      <c r="P939" s="11"/>
      <c r="Q939" s="11"/>
      <c r="R939" s="11"/>
      <c r="T939" s="11"/>
      <c r="AB939" s="11"/>
      <c r="AC939" s="11"/>
      <c r="AD939" s="11"/>
    </row>
    <row r="940" spans="16:30" s="9" customFormat="1" ht="15.75">
      <c r="P940" s="11"/>
      <c r="Q940" s="11"/>
      <c r="R940" s="11"/>
      <c r="T940" s="11"/>
      <c r="AB940" s="11"/>
      <c r="AC940" s="11"/>
      <c r="AD940" s="11"/>
    </row>
    <row r="941" spans="16:30" s="9" customFormat="1" ht="15.75">
      <c r="P941" s="11"/>
      <c r="Q941" s="11"/>
      <c r="R941" s="11"/>
      <c r="T941" s="11"/>
      <c r="AB941" s="11"/>
      <c r="AC941" s="11"/>
      <c r="AD941" s="11"/>
    </row>
    <row r="942" spans="16:30" s="9" customFormat="1" ht="15.75">
      <c r="P942" s="11"/>
      <c r="Q942" s="11"/>
      <c r="R942" s="11"/>
      <c r="T942" s="11"/>
      <c r="AB942" s="11"/>
      <c r="AC942" s="11"/>
      <c r="AD942" s="11"/>
    </row>
    <row r="943" spans="16:30" s="9" customFormat="1" ht="15.75">
      <c r="P943" s="11"/>
      <c r="Q943" s="11"/>
      <c r="R943" s="11"/>
      <c r="T943" s="11"/>
      <c r="AB943" s="11"/>
      <c r="AC943" s="11"/>
      <c r="AD943" s="11"/>
    </row>
    <row r="944" spans="16:30" s="9" customFormat="1" ht="15.75">
      <c r="P944" s="11"/>
      <c r="Q944" s="11"/>
      <c r="R944" s="11"/>
      <c r="T944" s="11"/>
      <c r="AB944" s="11"/>
      <c r="AC944" s="11"/>
      <c r="AD944" s="11"/>
    </row>
    <row r="945" spans="16:30" s="9" customFormat="1" ht="15.75">
      <c r="P945" s="11"/>
      <c r="Q945" s="11"/>
      <c r="R945" s="11"/>
      <c r="T945" s="11"/>
      <c r="AB945" s="11"/>
      <c r="AC945" s="11"/>
      <c r="AD945" s="11"/>
    </row>
    <row r="946" spans="16:30" s="9" customFormat="1" ht="15.75">
      <c r="P946" s="11"/>
      <c r="Q946" s="11"/>
      <c r="R946" s="11"/>
      <c r="T946" s="11"/>
      <c r="AB946" s="11"/>
      <c r="AC946" s="11"/>
      <c r="AD946" s="11"/>
    </row>
    <row r="947" spans="16:30" s="9" customFormat="1" ht="15.75">
      <c r="P947" s="11"/>
      <c r="Q947" s="11"/>
      <c r="R947" s="11"/>
      <c r="T947" s="11"/>
      <c r="AB947" s="11"/>
      <c r="AC947" s="11"/>
      <c r="AD947" s="11"/>
    </row>
    <row r="948" spans="16:30" s="9" customFormat="1" ht="15.75">
      <c r="P948" s="11"/>
      <c r="Q948" s="11"/>
      <c r="R948" s="11"/>
      <c r="T948" s="11"/>
      <c r="AB948" s="11"/>
      <c r="AC948" s="11"/>
      <c r="AD948" s="11"/>
    </row>
    <row r="949" spans="16:30" s="9" customFormat="1" ht="15.75">
      <c r="P949" s="11"/>
      <c r="Q949" s="11"/>
      <c r="R949" s="11"/>
      <c r="T949" s="11"/>
      <c r="AB949" s="11"/>
      <c r="AC949" s="11"/>
      <c r="AD949" s="11"/>
    </row>
    <row r="950" spans="16:30" s="9" customFormat="1" ht="15.75">
      <c r="P950" s="11"/>
      <c r="Q950" s="11"/>
      <c r="R950" s="11"/>
      <c r="T950" s="11"/>
      <c r="AB950" s="11"/>
      <c r="AC950" s="11"/>
      <c r="AD950" s="11"/>
    </row>
    <row r="951" spans="16:30" s="9" customFormat="1" ht="15.75">
      <c r="P951" s="11"/>
      <c r="Q951" s="11"/>
      <c r="R951" s="11"/>
      <c r="T951" s="11"/>
      <c r="AB951" s="11"/>
      <c r="AC951" s="11"/>
      <c r="AD951" s="11"/>
    </row>
    <row r="952" spans="16:30" s="9" customFormat="1" ht="15.75">
      <c r="P952" s="11"/>
      <c r="Q952" s="11"/>
      <c r="R952" s="11"/>
      <c r="T952" s="11"/>
      <c r="AB952" s="11"/>
      <c r="AC952" s="11"/>
      <c r="AD952" s="11"/>
    </row>
    <row r="953" spans="16:30" s="9" customFormat="1" ht="15.75">
      <c r="P953" s="11"/>
      <c r="Q953" s="11"/>
      <c r="R953" s="11"/>
      <c r="T953" s="11"/>
      <c r="AB953" s="11"/>
      <c r="AC953" s="11"/>
      <c r="AD953" s="11"/>
    </row>
    <row r="954" spans="16:30" s="9" customFormat="1" ht="15.75">
      <c r="P954" s="11"/>
      <c r="Q954" s="11"/>
      <c r="R954" s="11"/>
      <c r="T954" s="11"/>
      <c r="AB954" s="11"/>
      <c r="AC954" s="11"/>
      <c r="AD954" s="11"/>
    </row>
    <row r="955" spans="16:30" s="9" customFormat="1" ht="15.75">
      <c r="P955" s="11"/>
      <c r="Q955" s="11"/>
      <c r="R955" s="11"/>
      <c r="T955" s="11"/>
      <c r="AB955" s="11"/>
      <c r="AC955" s="11"/>
      <c r="AD955" s="11"/>
    </row>
    <row r="956" spans="16:30" s="9" customFormat="1" ht="15.75">
      <c r="P956" s="11"/>
      <c r="Q956" s="11"/>
      <c r="R956" s="11"/>
      <c r="T956" s="11"/>
      <c r="AB956" s="11"/>
      <c r="AC956" s="11"/>
      <c r="AD956" s="11"/>
    </row>
    <row r="957" spans="16:30" s="9" customFormat="1" ht="15.75">
      <c r="P957" s="11"/>
      <c r="Q957" s="11"/>
      <c r="R957" s="11"/>
      <c r="T957" s="11"/>
      <c r="AB957" s="11"/>
      <c r="AC957" s="11"/>
      <c r="AD957" s="11"/>
    </row>
    <row r="958" spans="16:30" s="9" customFormat="1" ht="15.75">
      <c r="P958" s="11"/>
      <c r="Q958" s="11"/>
      <c r="R958" s="11"/>
      <c r="T958" s="11"/>
      <c r="AB958" s="11"/>
      <c r="AC958" s="11"/>
      <c r="AD958" s="11"/>
    </row>
    <row r="959" spans="16:30" s="9" customFormat="1" ht="15.75">
      <c r="P959" s="11"/>
      <c r="Q959" s="11"/>
      <c r="R959" s="11"/>
      <c r="T959" s="11"/>
      <c r="AB959" s="11"/>
      <c r="AC959" s="11"/>
      <c r="AD959" s="11"/>
    </row>
    <row r="960" spans="16:30" s="9" customFormat="1" ht="15.75">
      <c r="P960" s="11"/>
      <c r="Q960" s="11"/>
      <c r="R960" s="11"/>
      <c r="T960" s="11"/>
      <c r="AB960" s="11"/>
      <c r="AC960" s="11"/>
      <c r="AD960" s="11"/>
    </row>
    <row r="961" spans="16:30" s="9" customFormat="1" ht="15.75">
      <c r="P961" s="11"/>
      <c r="Q961" s="11"/>
      <c r="R961" s="11"/>
      <c r="T961" s="11"/>
      <c r="AB961" s="11"/>
      <c r="AC961" s="11"/>
      <c r="AD961" s="11"/>
    </row>
    <row r="962" spans="16:30" s="9" customFormat="1" ht="15.75">
      <c r="P962" s="11"/>
      <c r="Q962" s="11"/>
      <c r="R962" s="11"/>
      <c r="T962" s="11"/>
      <c r="AB962" s="11"/>
      <c r="AC962" s="11"/>
      <c r="AD962" s="11"/>
    </row>
    <row r="963" spans="16:30" s="9" customFormat="1" ht="15.75">
      <c r="P963" s="11"/>
      <c r="Q963" s="11"/>
      <c r="R963" s="11"/>
      <c r="T963" s="11"/>
      <c r="AB963" s="11"/>
      <c r="AC963" s="11"/>
      <c r="AD963" s="11"/>
    </row>
    <row r="964" spans="16:30" s="9" customFormat="1" ht="15.75">
      <c r="P964" s="11"/>
      <c r="Q964" s="11"/>
      <c r="R964" s="11"/>
      <c r="T964" s="11"/>
      <c r="AB964" s="11"/>
      <c r="AC964" s="11"/>
      <c r="AD964" s="11"/>
    </row>
    <row r="965" spans="16:30" s="9" customFormat="1" ht="15.75">
      <c r="P965" s="11"/>
      <c r="Q965" s="11"/>
      <c r="R965" s="11"/>
      <c r="T965" s="11"/>
      <c r="AB965" s="11"/>
      <c r="AC965" s="11"/>
      <c r="AD965" s="11"/>
    </row>
    <row r="966" spans="16:30" s="9" customFormat="1" ht="15.75">
      <c r="P966" s="11"/>
      <c r="Q966" s="11"/>
      <c r="R966" s="11"/>
      <c r="T966" s="11"/>
      <c r="AB966" s="11"/>
      <c r="AC966" s="11"/>
      <c r="AD966" s="11"/>
    </row>
    <row r="967" spans="16:30" s="9" customFormat="1" ht="15.75">
      <c r="P967" s="11"/>
      <c r="Q967" s="11"/>
      <c r="R967" s="11"/>
      <c r="T967" s="11"/>
      <c r="AB967" s="11"/>
      <c r="AC967" s="11"/>
      <c r="AD967" s="11"/>
    </row>
    <row r="968" spans="16:30" s="9" customFormat="1" ht="15.75">
      <c r="P968" s="11"/>
      <c r="Q968" s="11"/>
      <c r="R968" s="11"/>
      <c r="T968" s="11"/>
      <c r="AB968" s="11"/>
      <c r="AC968" s="11"/>
      <c r="AD968" s="11"/>
    </row>
    <row r="969" spans="16:30" s="9" customFormat="1" ht="15.75">
      <c r="P969" s="11"/>
      <c r="Q969" s="11"/>
      <c r="R969" s="11"/>
      <c r="T969" s="11"/>
      <c r="AB969" s="11"/>
      <c r="AC969" s="11"/>
      <c r="AD969" s="11"/>
    </row>
    <row r="970" spans="16:30" s="9" customFormat="1" ht="15.75">
      <c r="P970" s="11"/>
      <c r="Q970" s="11"/>
      <c r="R970" s="11"/>
      <c r="T970" s="11"/>
      <c r="AB970" s="11"/>
      <c r="AC970" s="11"/>
      <c r="AD970" s="11"/>
    </row>
    <row r="971" spans="16:30" s="9" customFormat="1" ht="15.75">
      <c r="P971" s="11"/>
      <c r="Q971" s="11"/>
      <c r="R971" s="11"/>
      <c r="T971" s="11"/>
      <c r="AB971" s="11"/>
      <c r="AC971" s="11"/>
      <c r="AD971" s="11"/>
    </row>
    <row r="972" spans="16:30" s="9" customFormat="1" ht="15.75">
      <c r="P972" s="11"/>
      <c r="Q972" s="11"/>
      <c r="R972" s="11"/>
      <c r="T972" s="11"/>
      <c r="AB972" s="11"/>
      <c r="AC972" s="11"/>
      <c r="AD972" s="11"/>
    </row>
    <row r="973" spans="16:30" s="9" customFormat="1" ht="15.75">
      <c r="P973" s="11"/>
      <c r="Q973" s="11"/>
      <c r="R973" s="11"/>
      <c r="T973" s="11"/>
      <c r="AB973" s="11"/>
      <c r="AC973" s="11"/>
      <c r="AD973" s="11"/>
    </row>
    <row r="974" spans="16:30" s="9" customFormat="1" ht="15.75">
      <c r="P974" s="11"/>
      <c r="Q974" s="11"/>
      <c r="R974" s="11"/>
      <c r="T974" s="11"/>
      <c r="AB974" s="11"/>
      <c r="AC974" s="11"/>
      <c r="AD974" s="11"/>
    </row>
    <row r="975" spans="16:30" s="9" customFormat="1" ht="15.75">
      <c r="P975" s="11"/>
      <c r="Q975" s="11"/>
      <c r="R975" s="11"/>
      <c r="T975" s="11"/>
      <c r="AB975" s="11"/>
      <c r="AC975" s="11"/>
      <c r="AD975" s="11"/>
    </row>
    <row r="976" spans="16:30" s="9" customFormat="1" ht="15.75">
      <c r="P976" s="11"/>
      <c r="Q976" s="11"/>
      <c r="R976" s="11"/>
      <c r="T976" s="11"/>
      <c r="AB976" s="11"/>
      <c r="AC976" s="11"/>
      <c r="AD976" s="11"/>
    </row>
    <row r="977" spans="16:30" s="9" customFormat="1" ht="15.75">
      <c r="P977" s="11"/>
      <c r="Q977" s="11"/>
      <c r="R977" s="11"/>
      <c r="T977" s="11"/>
      <c r="AB977" s="11"/>
      <c r="AC977" s="11"/>
      <c r="AD977" s="11"/>
    </row>
    <row r="978" spans="16:30" s="9" customFormat="1" ht="15.75">
      <c r="P978" s="11"/>
      <c r="Q978" s="11"/>
      <c r="R978" s="11"/>
      <c r="T978" s="11"/>
      <c r="AB978" s="11"/>
      <c r="AC978" s="11"/>
      <c r="AD978" s="11"/>
    </row>
    <row r="979" spans="16:30" s="9" customFormat="1" ht="15.75">
      <c r="P979" s="11"/>
      <c r="Q979" s="11"/>
      <c r="R979" s="11"/>
      <c r="T979" s="11"/>
      <c r="AB979" s="11"/>
      <c r="AC979" s="11"/>
      <c r="AD979" s="11"/>
    </row>
    <row r="980" spans="16:30" s="9" customFormat="1" ht="15.75">
      <c r="P980" s="11"/>
      <c r="Q980" s="11"/>
      <c r="R980" s="11"/>
      <c r="T980" s="11"/>
      <c r="AB980" s="11"/>
      <c r="AC980" s="11"/>
      <c r="AD980" s="11"/>
    </row>
    <row r="981" spans="16:30" s="9" customFormat="1" ht="15.75">
      <c r="P981" s="11"/>
      <c r="Q981" s="11"/>
      <c r="R981" s="11"/>
      <c r="T981" s="11"/>
      <c r="AB981" s="11"/>
      <c r="AC981" s="11"/>
      <c r="AD981" s="11"/>
    </row>
    <row r="982" spans="16:30" s="9" customFormat="1" ht="15.75">
      <c r="P982" s="11"/>
      <c r="Q982" s="11"/>
      <c r="R982" s="11"/>
      <c r="T982" s="11"/>
      <c r="AB982" s="11"/>
      <c r="AC982" s="11"/>
      <c r="AD982" s="11"/>
    </row>
    <row r="983" spans="16:30" s="9" customFormat="1" ht="15.75">
      <c r="P983" s="11"/>
      <c r="Q983" s="11"/>
      <c r="R983" s="11"/>
      <c r="T983" s="11"/>
      <c r="AB983" s="11"/>
      <c r="AC983" s="11"/>
      <c r="AD983" s="11"/>
    </row>
    <row r="984" spans="16:30" s="9" customFormat="1" ht="15.75">
      <c r="P984" s="11"/>
      <c r="Q984" s="11"/>
      <c r="R984" s="11"/>
      <c r="T984" s="11"/>
      <c r="AB984" s="11"/>
      <c r="AC984" s="11"/>
      <c r="AD984" s="11"/>
    </row>
    <row r="985" spans="16:30" s="9" customFormat="1" ht="15.75">
      <c r="P985" s="11"/>
      <c r="Q985" s="11"/>
      <c r="R985" s="11"/>
      <c r="T985" s="11"/>
      <c r="AB985" s="11"/>
      <c r="AC985" s="11"/>
      <c r="AD985" s="11"/>
    </row>
    <row r="986" spans="16:30" s="9" customFormat="1" ht="15.75">
      <c r="P986" s="11"/>
      <c r="Q986" s="11"/>
      <c r="R986" s="11"/>
      <c r="T986" s="11"/>
      <c r="AB986" s="11"/>
      <c r="AC986" s="11"/>
      <c r="AD986" s="11"/>
    </row>
    <row r="987" spans="16:30" s="9" customFormat="1" ht="15.75">
      <c r="P987" s="11"/>
      <c r="Q987" s="11"/>
      <c r="R987" s="11"/>
      <c r="T987" s="11"/>
      <c r="AB987" s="11"/>
      <c r="AC987" s="11"/>
      <c r="AD987" s="11"/>
    </row>
    <row r="988" spans="16:30" s="9" customFormat="1" ht="15.75">
      <c r="P988" s="11"/>
      <c r="Q988" s="11"/>
      <c r="R988" s="11"/>
      <c r="T988" s="11"/>
      <c r="AB988" s="11"/>
      <c r="AC988" s="11"/>
      <c r="AD988" s="11"/>
    </row>
    <row r="989" spans="16:30" s="9" customFormat="1" ht="15.75">
      <c r="P989" s="11"/>
      <c r="Q989" s="11"/>
      <c r="R989" s="11"/>
      <c r="T989" s="11"/>
      <c r="AB989" s="11"/>
      <c r="AC989" s="11"/>
      <c r="AD989" s="11"/>
    </row>
    <row r="990" spans="16:30" s="9" customFormat="1" ht="15.75">
      <c r="P990" s="11"/>
      <c r="Q990" s="11"/>
      <c r="R990" s="11"/>
      <c r="T990" s="11"/>
      <c r="AB990" s="11"/>
      <c r="AC990" s="11"/>
      <c r="AD990" s="11"/>
    </row>
    <row r="991" spans="16:30" s="9" customFormat="1" ht="15.75">
      <c r="P991" s="11"/>
      <c r="Q991" s="11"/>
      <c r="R991" s="11"/>
      <c r="T991" s="11"/>
      <c r="AB991" s="11"/>
      <c r="AC991" s="11"/>
      <c r="AD991" s="11"/>
    </row>
    <row r="992" spans="16:30" s="9" customFormat="1" ht="15.75">
      <c r="P992" s="11"/>
      <c r="Q992" s="11"/>
      <c r="R992" s="11"/>
      <c r="T992" s="11"/>
      <c r="AB992" s="11"/>
      <c r="AC992" s="11"/>
      <c r="AD992" s="11"/>
    </row>
    <row r="993" spans="16:30" s="9" customFormat="1" ht="15.75">
      <c r="P993" s="11"/>
      <c r="Q993" s="11"/>
      <c r="R993" s="11"/>
      <c r="T993" s="11"/>
      <c r="AB993" s="11"/>
      <c r="AC993" s="11"/>
      <c r="AD993" s="11"/>
    </row>
    <row r="994" spans="16:30" s="9" customFormat="1" ht="15.75">
      <c r="P994" s="11"/>
      <c r="Q994" s="11"/>
      <c r="R994" s="11"/>
      <c r="T994" s="11"/>
      <c r="AB994" s="11"/>
      <c r="AC994" s="11"/>
      <c r="AD994" s="11"/>
    </row>
    <row r="995" spans="16:30" s="9" customFormat="1" ht="15.75">
      <c r="P995" s="11"/>
      <c r="Q995" s="11"/>
      <c r="R995" s="11"/>
      <c r="T995" s="11"/>
      <c r="AB995" s="11"/>
      <c r="AC995" s="11"/>
      <c r="AD995" s="11"/>
    </row>
    <row r="996" spans="16:30" s="9" customFormat="1" ht="15.75">
      <c r="P996" s="11"/>
      <c r="Q996" s="11"/>
      <c r="R996" s="11"/>
      <c r="T996" s="11"/>
      <c r="AB996" s="11"/>
      <c r="AC996" s="11"/>
      <c r="AD996" s="11"/>
    </row>
    <row r="997" spans="16:30" s="9" customFormat="1" ht="15.75">
      <c r="P997" s="11"/>
      <c r="Q997" s="11"/>
      <c r="R997" s="11"/>
      <c r="T997" s="11"/>
      <c r="AB997" s="11"/>
      <c r="AC997" s="11"/>
      <c r="AD997" s="11"/>
    </row>
    <row r="998" spans="16:30" s="9" customFormat="1" ht="15.75">
      <c r="P998" s="11"/>
      <c r="Q998" s="11"/>
      <c r="R998" s="11"/>
      <c r="T998" s="11"/>
      <c r="AB998" s="11"/>
      <c r="AC998" s="11"/>
      <c r="AD998" s="11"/>
    </row>
    <row r="999" spans="16:30" s="9" customFormat="1" ht="15.75">
      <c r="P999" s="11"/>
      <c r="Q999" s="11"/>
      <c r="R999" s="11"/>
      <c r="T999" s="11"/>
      <c r="AB999" s="11"/>
      <c r="AC999" s="11"/>
      <c r="AD999" s="11"/>
    </row>
    <row r="1000" spans="16:30" s="9" customFormat="1" ht="15.75">
      <c r="P1000" s="11"/>
      <c r="Q1000" s="11"/>
      <c r="R1000" s="11"/>
      <c r="T1000" s="11"/>
      <c r="AB1000" s="11"/>
      <c r="AC1000" s="11"/>
      <c r="AD1000" s="11"/>
    </row>
    <row r="1001" spans="16:30" s="9" customFormat="1" ht="15.75">
      <c r="P1001" s="11"/>
      <c r="Q1001" s="11"/>
      <c r="R1001" s="11"/>
      <c r="T1001" s="11"/>
      <c r="AB1001" s="11"/>
      <c r="AC1001" s="11"/>
      <c r="AD1001" s="11"/>
    </row>
    <row r="1002" spans="16:30" s="9" customFormat="1" ht="15.75">
      <c r="P1002" s="11"/>
      <c r="Q1002" s="11"/>
      <c r="R1002" s="11"/>
      <c r="T1002" s="11"/>
      <c r="AB1002" s="11"/>
      <c r="AC1002" s="11"/>
      <c r="AD1002" s="11"/>
    </row>
    <row r="1003" spans="16:30" s="9" customFormat="1" ht="15.75">
      <c r="P1003" s="11"/>
      <c r="Q1003" s="11"/>
      <c r="R1003" s="11"/>
      <c r="T1003" s="11"/>
      <c r="AB1003" s="11"/>
      <c r="AC1003" s="11"/>
      <c r="AD1003" s="11"/>
    </row>
    <row r="1004" spans="16:30" s="9" customFormat="1" ht="15.75">
      <c r="P1004" s="11"/>
      <c r="Q1004" s="11"/>
      <c r="R1004" s="11"/>
      <c r="T1004" s="11"/>
      <c r="AB1004" s="11"/>
      <c r="AC1004" s="11"/>
      <c r="AD1004" s="11"/>
    </row>
    <row r="1005" spans="16:30" s="9" customFormat="1" ht="15.75">
      <c r="P1005" s="11"/>
      <c r="Q1005" s="11"/>
      <c r="R1005" s="11"/>
      <c r="T1005" s="11"/>
      <c r="AB1005" s="11"/>
      <c r="AC1005" s="11"/>
      <c r="AD1005" s="11"/>
    </row>
    <row r="1006" spans="16:30" s="9" customFormat="1" ht="15.75">
      <c r="P1006" s="11"/>
      <c r="Q1006" s="11"/>
      <c r="R1006" s="11"/>
      <c r="T1006" s="11"/>
      <c r="AB1006" s="11"/>
      <c r="AC1006" s="11"/>
      <c r="AD1006" s="11"/>
    </row>
    <row r="1007" spans="16:30" s="9" customFormat="1" ht="15.75">
      <c r="P1007" s="11"/>
      <c r="Q1007" s="11"/>
      <c r="R1007" s="11"/>
      <c r="T1007" s="11"/>
      <c r="AB1007" s="11"/>
      <c r="AC1007" s="11"/>
      <c r="AD1007" s="11"/>
    </row>
    <row r="1008" spans="16:30" s="9" customFormat="1" ht="15.75">
      <c r="P1008" s="11"/>
      <c r="Q1008" s="11"/>
      <c r="R1008" s="11"/>
      <c r="T1008" s="11"/>
      <c r="AB1008" s="11"/>
      <c r="AC1008" s="11"/>
      <c r="AD1008" s="11"/>
    </row>
    <row r="1009" spans="16:30" s="9" customFormat="1" ht="15.75">
      <c r="P1009" s="11"/>
      <c r="Q1009" s="11"/>
      <c r="R1009" s="11"/>
      <c r="T1009" s="11"/>
      <c r="AB1009" s="11"/>
      <c r="AC1009" s="11"/>
      <c r="AD1009" s="11"/>
    </row>
    <row r="1010" spans="16:30" s="9" customFormat="1" ht="15.75">
      <c r="P1010" s="11"/>
      <c r="Q1010" s="11"/>
      <c r="R1010" s="11"/>
      <c r="T1010" s="11"/>
      <c r="AB1010" s="11"/>
      <c r="AC1010" s="11"/>
      <c r="AD1010" s="11"/>
    </row>
    <row r="1011" spans="16:30" s="9" customFormat="1" ht="15.75">
      <c r="P1011" s="11"/>
      <c r="Q1011" s="11"/>
      <c r="R1011" s="11"/>
      <c r="T1011" s="11"/>
      <c r="AB1011" s="11"/>
      <c r="AC1011" s="11"/>
      <c r="AD1011" s="11"/>
    </row>
    <row r="1012" spans="16:30" s="9" customFormat="1" ht="15.75">
      <c r="P1012" s="11"/>
      <c r="Q1012" s="11"/>
      <c r="R1012" s="11"/>
      <c r="T1012" s="11"/>
      <c r="AB1012" s="11"/>
      <c r="AC1012" s="11"/>
      <c r="AD1012" s="11"/>
    </row>
    <row r="1013" spans="16:30" s="9" customFormat="1" ht="15.75">
      <c r="P1013" s="11"/>
      <c r="Q1013" s="11"/>
      <c r="R1013" s="11"/>
      <c r="T1013" s="11"/>
      <c r="AB1013" s="11"/>
      <c r="AC1013" s="11"/>
      <c r="AD1013" s="11"/>
    </row>
    <row r="1014" spans="16:30" s="9" customFormat="1" ht="15.75">
      <c r="P1014" s="11"/>
      <c r="Q1014" s="11"/>
      <c r="R1014" s="11"/>
      <c r="T1014" s="11"/>
      <c r="AB1014" s="11"/>
      <c r="AC1014" s="11"/>
      <c r="AD1014" s="11"/>
    </row>
    <row r="1015" spans="16:30" s="9" customFormat="1" ht="15.75">
      <c r="P1015" s="11"/>
      <c r="Q1015" s="11"/>
      <c r="R1015" s="11"/>
      <c r="T1015" s="11"/>
      <c r="AB1015" s="11"/>
      <c r="AC1015" s="11"/>
      <c r="AD1015" s="11"/>
    </row>
    <row r="1016" spans="16:30" s="9" customFormat="1" ht="15.75">
      <c r="P1016" s="11"/>
      <c r="Q1016" s="11"/>
      <c r="R1016" s="11"/>
      <c r="T1016" s="11"/>
      <c r="AB1016" s="11"/>
      <c r="AC1016" s="11"/>
      <c r="AD1016" s="11"/>
    </row>
    <row r="1017" spans="16:30" s="9" customFormat="1" ht="15.75">
      <c r="P1017" s="11"/>
      <c r="Q1017" s="11"/>
      <c r="R1017" s="11"/>
      <c r="T1017" s="11"/>
      <c r="AB1017" s="11"/>
      <c r="AC1017" s="11"/>
      <c r="AD1017" s="11"/>
    </row>
    <row r="1018" spans="16:30" s="9" customFormat="1" ht="15.75">
      <c r="P1018" s="11"/>
      <c r="Q1018" s="11"/>
      <c r="R1018" s="11"/>
      <c r="T1018" s="11"/>
      <c r="AB1018" s="11"/>
      <c r="AC1018" s="11"/>
      <c r="AD1018" s="11"/>
    </row>
    <row r="1019" spans="16:30" s="9" customFormat="1" ht="15.75">
      <c r="P1019" s="11"/>
      <c r="Q1019" s="11"/>
      <c r="R1019" s="11"/>
      <c r="T1019" s="11"/>
      <c r="AB1019" s="11"/>
      <c r="AC1019" s="11"/>
      <c r="AD1019" s="11"/>
    </row>
    <row r="1020" spans="16:30" s="9" customFormat="1" ht="15.75">
      <c r="P1020" s="11"/>
      <c r="Q1020" s="11"/>
      <c r="R1020" s="11"/>
      <c r="T1020" s="11"/>
      <c r="AB1020" s="11"/>
      <c r="AC1020" s="11"/>
      <c r="AD1020" s="11"/>
    </row>
    <row r="1021" spans="16:30" s="9" customFormat="1" ht="15.75">
      <c r="P1021" s="11"/>
      <c r="Q1021" s="11"/>
      <c r="R1021" s="11"/>
      <c r="T1021" s="11"/>
      <c r="AB1021" s="11"/>
      <c r="AC1021" s="11"/>
      <c r="AD1021" s="11"/>
    </row>
    <row r="1022" spans="16:30" s="9" customFormat="1" ht="15.75">
      <c r="P1022" s="11"/>
      <c r="Q1022" s="11"/>
      <c r="R1022" s="11"/>
      <c r="T1022" s="11"/>
      <c r="AB1022" s="11"/>
      <c r="AC1022" s="11"/>
      <c r="AD1022" s="11"/>
    </row>
    <row r="1023" spans="16:30" s="9" customFormat="1" ht="15.75">
      <c r="P1023" s="11"/>
      <c r="Q1023" s="11"/>
      <c r="R1023" s="11"/>
      <c r="T1023" s="11"/>
      <c r="AB1023" s="11"/>
      <c r="AC1023" s="11"/>
      <c r="AD1023" s="11"/>
    </row>
    <row r="1024" spans="16:30" s="9" customFormat="1" ht="15.75">
      <c r="P1024" s="11"/>
      <c r="Q1024" s="11"/>
      <c r="R1024" s="11"/>
      <c r="T1024" s="11"/>
      <c r="AB1024" s="11"/>
      <c r="AC1024" s="11"/>
      <c r="AD1024" s="11"/>
    </row>
    <row r="1025" spans="16:30" s="9" customFormat="1" ht="15.75">
      <c r="P1025" s="11"/>
      <c r="Q1025" s="11"/>
      <c r="R1025" s="11"/>
      <c r="T1025" s="11"/>
      <c r="AB1025" s="11"/>
      <c r="AC1025" s="11"/>
      <c r="AD1025" s="11"/>
    </row>
    <row r="1026" spans="16:30" s="9" customFormat="1" ht="15.75">
      <c r="P1026" s="11"/>
      <c r="Q1026" s="11"/>
      <c r="R1026" s="11"/>
      <c r="T1026" s="11"/>
      <c r="AB1026" s="11"/>
      <c r="AC1026" s="11"/>
      <c r="AD1026" s="11"/>
    </row>
    <row r="1027" spans="16:30" s="9" customFormat="1" ht="15.75">
      <c r="P1027" s="11"/>
      <c r="Q1027" s="11"/>
      <c r="R1027" s="11"/>
      <c r="T1027" s="11"/>
      <c r="AB1027" s="11"/>
      <c r="AC1027" s="11"/>
      <c r="AD1027" s="11"/>
    </row>
    <row r="1028" spans="16:30" s="9" customFormat="1" ht="15.75">
      <c r="P1028" s="11"/>
      <c r="Q1028" s="11"/>
      <c r="R1028" s="11"/>
      <c r="T1028" s="11"/>
      <c r="AB1028" s="11"/>
      <c r="AC1028" s="11"/>
      <c r="AD1028" s="11"/>
    </row>
    <row r="1029" spans="16:30" s="9" customFormat="1" ht="15.75">
      <c r="P1029" s="11"/>
      <c r="Q1029" s="11"/>
      <c r="R1029" s="11"/>
      <c r="T1029" s="11"/>
      <c r="AB1029" s="11"/>
      <c r="AC1029" s="11"/>
      <c r="AD1029" s="11"/>
    </row>
    <row r="1030" spans="16:30" s="9" customFormat="1" ht="15.75">
      <c r="P1030" s="11"/>
      <c r="Q1030" s="11"/>
      <c r="R1030" s="11"/>
      <c r="T1030" s="11"/>
      <c r="AB1030" s="11"/>
      <c r="AC1030" s="11"/>
      <c r="AD1030" s="11"/>
    </row>
    <row r="1031" spans="16:30" s="9" customFormat="1" ht="15.75">
      <c r="P1031" s="11"/>
      <c r="Q1031" s="11"/>
      <c r="R1031" s="11"/>
      <c r="T1031" s="11"/>
      <c r="AB1031" s="11"/>
      <c r="AC1031" s="11"/>
      <c r="AD1031" s="11"/>
    </row>
    <row r="1032" spans="16:30" s="9" customFormat="1" ht="15.75">
      <c r="P1032" s="11"/>
      <c r="Q1032" s="11"/>
      <c r="R1032" s="11"/>
      <c r="T1032" s="11"/>
      <c r="AB1032" s="11"/>
      <c r="AC1032" s="11"/>
      <c r="AD1032" s="11"/>
    </row>
    <row r="1033" spans="16:30" s="9" customFormat="1" ht="15.75">
      <c r="P1033" s="11"/>
      <c r="Q1033" s="11"/>
      <c r="R1033" s="11"/>
      <c r="T1033" s="11"/>
      <c r="AB1033" s="11"/>
      <c r="AC1033" s="11"/>
      <c r="AD1033" s="11"/>
    </row>
    <row r="1034" spans="16:30" s="9" customFormat="1" ht="15.75">
      <c r="P1034" s="11"/>
      <c r="Q1034" s="11"/>
      <c r="R1034" s="11"/>
      <c r="T1034" s="11"/>
      <c r="AB1034" s="11"/>
      <c r="AC1034" s="11"/>
      <c r="AD1034" s="11"/>
    </row>
    <row r="1035" spans="16:30" s="9" customFormat="1" ht="15.75">
      <c r="P1035" s="11"/>
      <c r="Q1035" s="11"/>
      <c r="R1035" s="11"/>
      <c r="T1035" s="11"/>
      <c r="AB1035" s="11"/>
      <c r="AC1035" s="11"/>
      <c r="AD1035" s="11"/>
    </row>
    <row r="1036" spans="16:30" s="9" customFormat="1" ht="15.75">
      <c r="P1036" s="11"/>
      <c r="Q1036" s="11"/>
      <c r="R1036" s="11"/>
      <c r="T1036" s="11"/>
      <c r="AB1036" s="11"/>
      <c r="AC1036" s="11"/>
      <c r="AD1036" s="11"/>
    </row>
    <row r="1037" spans="16:30" s="9" customFormat="1" ht="15.75">
      <c r="P1037" s="11"/>
      <c r="Q1037" s="11"/>
      <c r="R1037" s="11"/>
      <c r="T1037" s="11"/>
      <c r="AB1037" s="11"/>
      <c r="AC1037" s="11"/>
      <c r="AD1037" s="11"/>
    </row>
    <row r="1038" spans="16:30" s="9" customFormat="1" ht="15.75">
      <c r="P1038" s="11"/>
      <c r="Q1038" s="11"/>
      <c r="R1038" s="11"/>
      <c r="T1038" s="11"/>
      <c r="AB1038" s="11"/>
      <c r="AC1038" s="11"/>
      <c r="AD1038" s="11"/>
    </row>
    <row r="1039" spans="16:30" s="9" customFormat="1" ht="15.75">
      <c r="P1039" s="11"/>
      <c r="Q1039" s="11"/>
      <c r="R1039" s="11"/>
      <c r="T1039" s="11"/>
      <c r="AB1039" s="11"/>
      <c r="AC1039" s="11"/>
      <c r="AD1039" s="11"/>
    </row>
    <row r="1040" spans="16:30" s="9" customFormat="1" ht="15.75">
      <c r="P1040" s="11"/>
      <c r="Q1040" s="11"/>
      <c r="R1040" s="11"/>
      <c r="T1040" s="11"/>
      <c r="AB1040" s="11"/>
      <c r="AC1040" s="11"/>
      <c r="AD1040" s="11"/>
    </row>
    <row r="1041" spans="16:30" s="9" customFormat="1" ht="15.75">
      <c r="P1041" s="11"/>
      <c r="Q1041" s="11"/>
      <c r="R1041" s="11"/>
      <c r="T1041" s="11"/>
      <c r="AB1041" s="11"/>
      <c r="AC1041" s="11"/>
      <c r="AD1041" s="11"/>
    </row>
    <row r="1042" spans="16:30" s="9" customFormat="1" ht="15.75">
      <c r="P1042" s="11"/>
      <c r="Q1042" s="11"/>
      <c r="R1042" s="11"/>
      <c r="T1042" s="11"/>
      <c r="AB1042" s="11"/>
      <c r="AC1042" s="11"/>
      <c r="AD1042" s="11"/>
    </row>
    <row r="1043" spans="16:30" s="9" customFormat="1" ht="15.75">
      <c r="P1043" s="11"/>
      <c r="Q1043" s="11"/>
      <c r="R1043" s="11"/>
      <c r="T1043" s="11"/>
      <c r="AB1043" s="11"/>
      <c r="AC1043" s="11"/>
      <c r="AD1043" s="11"/>
    </row>
    <row r="1044" spans="16:30" s="9" customFormat="1" ht="15.75">
      <c r="P1044" s="11"/>
      <c r="Q1044" s="11"/>
      <c r="R1044" s="11"/>
      <c r="T1044" s="11"/>
      <c r="AB1044" s="11"/>
      <c r="AC1044" s="11"/>
      <c r="AD1044" s="11"/>
    </row>
    <row r="1045" spans="16:30" s="9" customFormat="1" ht="15.75">
      <c r="P1045" s="11"/>
      <c r="Q1045" s="11"/>
      <c r="R1045" s="11"/>
      <c r="T1045" s="11"/>
      <c r="AB1045" s="11"/>
      <c r="AC1045" s="11"/>
      <c r="AD1045" s="11"/>
    </row>
    <row r="1046" spans="16:30" s="9" customFormat="1" ht="15.75">
      <c r="P1046" s="11"/>
      <c r="Q1046" s="11"/>
      <c r="R1046" s="11"/>
      <c r="T1046" s="11"/>
      <c r="AB1046" s="11"/>
      <c r="AC1046" s="11"/>
      <c r="AD1046" s="11"/>
    </row>
    <row r="1047" spans="16:30" s="9" customFormat="1" ht="15.75">
      <c r="P1047" s="11"/>
      <c r="Q1047" s="11"/>
      <c r="R1047" s="11"/>
      <c r="T1047" s="11"/>
      <c r="AB1047" s="11"/>
      <c r="AC1047" s="11"/>
      <c r="AD1047" s="11"/>
    </row>
    <row r="1048" spans="16:30" s="9" customFormat="1" ht="15.75">
      <c r="P1048" s="11"/>
      <c r="Q1048" s="11"/>
      <c r="R1048" s="11"/>
      <c r="T1048" s="11"/>
      <c r="AB1048" s="11"/>
      <c r="AC1048" s="11"/>
      <c r="AD1048" s="11"/>
    </row>
    <row r="1049" spans="16:30" s="9" customFormat="1" ht="15.75">
      <c r="P1049" s="11"/>
      <c r="Q1049" s="11"/>
      <c r="R1049" s="11"/>
      <c r="T1049" s="11"/>
      <c r="AB1049" s="11"/>
      <c r="AC1049" s="11"/>
      <c r="AD1049" s="11"/>
    </row>
    <row r="1050" spans="16:30" s="9" customFormat="1" ht="15.75">
      <c r="P1050" s="11"/>
      <c r="Q1050" s="11"/>
      <c r="R1050" s="11"/>
      <c r="T1050" s="11"/>
      <c r="AB1050" s="11"/>
      <c r="AC1050" s="11"/>
      <c r="AD1050" s="11"/>
    </row>
    <row r="1051" spans="16:30" s="9" customFormat="1" ht="15.75">
      <c r="P1051" s="11"/>
      <c r="Q1051" s="11"/>
      <c r="R1051" s="11"/>
      <c r="T1051" s="11"/>
      <c r="AB1051" s="11"/>
      <c r="AC1051" s="11"/>
      <c r="AD1051" s="11"/>
    </row>
    <row r="1052" spans="16:30" s="9" customFormat="1" ht="15.75">
      <c r="P1052" s="11"/>
      <c r="Q1052" s="11"/>
      <c r="R1052" s="11"/>
      <c r="T1052" s="11"/>
      <c r="AB1052" s="11"/>
      <c r="AC1052" s="11"/>
      <c r="AD1052" s="11"/>
    </row>
    <row r="1053" spans="16:30" s="9" customFormat="1" ht="15.75">
      <c r="P1053" s="11"/>
      <c r="Q1053" s="11"/>
      <c r="R1053" s="11"/>
      <c r="T1053" s="11"/>
      <c r="AB1053" s="11"/>
      <c r="AC1053" s="11"/>
      <c r="AD1053" s="11"/>
    </row>
    <row r="1054" spans="16:30" s="9" customFormat="1" ht="15.75">
      <c r="P1054" s="11"/>
      <c r="Q1054" s="11"/>
      <c r="R1054" s="11"/>
      <c r="T1054" s="11"/>
      <c r="AB1054" s="11"/>
      <c r="AC1054" s="11"/>
      <c r="AD1054" s="11"/>
    </row>
    <row r="1055" spans="16:30" s="9" customFormat="1" ht="15.75">
      <c r="P1055" s="11"/>
      <c r="Q1055" s="11"/>
      <c r="R1055" s="11"/>
      <c r="T1055" s="11"/>
      <c r="AB1055" s="11"/>
      <c r="AC1055" s="11"/>
      <c r="AD1055" s="11"/>
    </row>
    <row r="1056" spans="16:30" s="9" customFormat="1" ht="15.75">
      <c r="P1056" s="11"/>
      <c r="Q1056" s="11"/>
      <c r="R1056" s="11"/>
      <c r="T1056" s="11"/>
      <c r="AB1056" s="11"/>
      <c r="AC1056" s="11"/>
      <c r="AD1056" s="11"/>
    </row>
    <row r="1057" spans="16:30" s="9" customFormat="1" ht="15.75">
      <c r="P1057" s="11"/>
      <c r="Q1057" s="11"/>
      <c r="R1057" s="11"/>
      <c r="T1057" s="11"/>
      <c r="AB1057" s="11"/>
      <c r="AC1057" s="11"/>
      <c r="AD1057" s="11"/>
    </row>
    <row r="1058" spans="16:30" s="9" customFormat="1" ht="15.75">
      <c r="P1058" s="11"/>
      <c r="Q1058" s="11"/>
      <c r="R1058" s="11"/>
      <c r="T1058" s="11"/>
      <c r="AB1058" s="11"/>
      <c r="AC1058" s="11"/>
      <c r="AD1058" s="11"/>
    </row>
    <row r="1059" spans="16:30" s="9" customFormat="1" ht="15.75">
      <c r="P1059" s="11"/>
      <c r="Q1059" s="11"/>
      <c r="R1059" s="11"/>
      <c r="T1059" s="11"/>
      <c r="AB1059" s="11"/>
      <c r="AC1059" s="11"/>
      <c r="AD1059" s="11"/>
    </row>
    <row r="1060" spans="16:30" s="9" customFormat="1" ht="15.75">
      <c r="P1060" s="11"/>
      <c r="Q1060" s="11"/>
      <c r="R1060" s="11"/>
      <c r="T1060" s="11"/>
      <c r="AB1060" s="11"/>
      <c r="AC1060" s="11"/>
      <c r="AD1060" s="11"/>
    </row>
    <row r="1061" spans="16:30" s="9" customFormat="1" ht="15.75">
      <c r="P1061" s="11"/>
      <c r="Q1061" s="11"/>
      <c r="R1061" s="11"/>
      <c r="T1061" s="11"/>
      <c r="AB1061" s="11"/>
      <c r="AC1061" s="11"/>
      <c r="AD1061" s="11"/>
    </row>
    <row r="1062" spans="16:30" s="9" customFormat="1" ht="15.75">
      <c r="P1062" s="11"/>
      <c r="Q1062" s="11"/>
      <c r="R1062" s="11"/>
      <c r="T1062" s="11"/>
      <c r="AB1062" s="11"/>
      <c r="AC1062" s="11"/>
      <c r="AD1062" s="11"/>
    </row>
    <row r="1063" spans="16:30" s="9" customFormat="1" ht="15.75">
      <c r="P1063" s="11"/>
      <c r="Q1063" s="11"/>
      <c r="R1063" s="11"/>
      <c r="T1063" s="11"/>
      <c r="AB1063" s="11"/>
      <c r="AC1063" s="11"/>
      <c r="AD1063" s="11"/>
    </row>
    <row r="1064" spans="16:30" s="9" customFormat="1" ht="15.75">
      <c r="P1064" s="11"/>
      <c r="Q1064" s="11"/>
      <c r="R1064" s="11"/>
      <c r="T1064" s="11"/>
      <c r="AB1064" s="11"/>
      <c r="AC1064" s="11"/>
      <c r="AD1064" s="11"/>
    </row>
    <row r="1065" spans="16:30" s="9" customFormat="1" ht="15.75">
      <c r="P1065" s="11"/>
      <c r="Q1065" s="11"/>
      <c r="R1065" s="11"/>
      <c r="T1065" s="11"/>
      <c r="AB1065" s="11"/>
      <c r="AC1065" s="11"/>
      <c r="AD1065" s="11"/>
    </row>
    <row r="1066" spans="16:30" s="9" customFormat="1" ht="15.75">
      <c r="P1066" s="11"/>
      <c r="Q1066" s="11"/>
      <c r="R1066" s="11"/>
      <c r="T1066" s="11"/>
      <c r="AB1066" s="11"/>
      <c r="AC1066" s="11"/>
      <c r="AD1066" s="11"/>
    </row>
    <row r="1067" spans="16:30" s="9" customFormat="1" ht="15.75">
      <c r="P1067" s="11"/>
      <c r="Q1067" s="11"/>
      <c r="R1067" s="11"/>
      <c r="T1067" s="11"/>
      <c r="AB1067" s="11"/>
      <c r="AC1067" s="11"/>
      <c r="AD1067" s="11"/>
    </row>
    <row r="1068" spans="16:30" s="9" customFormat="1" ht="15.75">
      <c r="P1068" s="11"/>
      <c r="Q1068" s="11"/>
      <c r="R1068" s="11"/>
      <c r="T1068" s="11"/>
      <c r="AB1068" s="11"/>
      <c r="AC1068" s="11"/>
      <c r="AD1068" s="11"/>
    </row>
    <row r="1069" spans="16:30" s="9" customFormat="1" ht="15.75">
      <c r="P1069" s="11"/>
      <c r="Q1069" s="11"/>
      <c r="R1069" s="11"/>
      <c r="T1069" s="11"/>
      <c r="AB1069" s="11"/>
      <c r="AC1069" s="11"/>
      <c r="AD1069" s="11"/>
    </row>
    <row r="1070" spans="16:30" s="9" customFormat="1" ht="15.75">
      <c r="P1070" s="11"/>
      <c r="Q1070" s="11"/>
      <c r="R1070" s="11"/>
      <c r="T1070" s="11"/>
      <c r="AB1070" s="11"/>
      <c r="AC1070" s="11"/>
      <c r="AD1070" s="11"/>
    </row>
    <row r="1071" spans="16:30" s="9" customFormat="1" ht="15.75">
      <c r="P1071" s="11"/>
      <c r="Q1071" s="11"/>
      <c r="R1071" s="11"/>
      <c r="T1071" s="11"/>
      <c r="AB1071" s="11"/>
      <c r="AC1071" s="11"/>
      <c r="AD1071" s="11"/>
    </row>
    <row r="1072" spans="16:30" s="9" customFormat="1" ht="15.75">
      <c r="P1072" s="11"/>
      <c r="Q1072" s="11"/>
      <c r="R1072" s="11"/>
      <c r="T1072" s="11"/>
      <c r="AB1072" s="11"/>
      <c r="AC1072" s="11"/>
      <c r="AD1072" s="11"/>
    </row>
    <row r="1073" spans="16:30" s="9" customFormat="1" ht="15.75">
      <c r="P1073" s="11"/>
      <c r="Q1073" s="11"/>
      <c r="R1073" s="11"/>
      <c r="T1073" s="11"/>
      <c r="AB1073" s="11"/>
      <c r="AC1073" s="11"/>
      <c r="AD1073" s="11"/>
    </row>
    <row r="1074" spans="16:30" s="9" customFormat="1" ht="15.75">
      <c r="P1074" s="11"/>
      <c r="Q1074" s="11"/>
      <c r="R1074" s="11"/>
      <c r="T1074" s="11"/>
      <c r="AB1074" s="11"/>
      <c r="AC1074" s="11"/>
      <c r="AD1074" s="11"/>
    </row>
    <row r="1075" spans="16:30" s="9" customFormat="1" ht="15.75">
      <c r="P1075" s="11"/>
      <c r="Q1075" s="11"/>
      <c r="R1075" s="11"/>
      <c r="T1075" s="11"/>
      <c r="AB1075" s="11"/>
      <c r="AC1075" s="11"/>
      <c r="AD1075" s="11"/>
    </row>
    <row r="1076" spans="16:30" s="9" customFormat="1" ht="15.75">
      <c r="P1076" s="11"/>
      <c r="Q1076" s="11"/>
      <c r="R1076" s="11"/>
      <c r="T1076" s="11"/>
      <c r="AB1076" s="11"/>
      <c r="AC1076" s="11"/>
      <c r="AD1076" s="11"/>
    </row>
    <row r="1077" spans="16:30" s="9" customFormat="1" ht="15.75">
      <c r="P1077" s="11"/>
      <c r="Q1077" s="11"/>
      <c r="R1077" s="11"/>
      <c r="T1077" s="11"/>
      <c r="AB1077" s="11"/>
      <c r="AC1077" s="11"/>
      <c r="AD1077" s="11"/>
    </row>
    <row r="1078" spans="16:30" s="9" customFormat="1" ht="15.75">
      <c r="P1078" s="11"/>
      <c r="Q1078" s="11"/>
      <c r="R1078" s="11"/>
      <c r="T1078" s="11"/>
      <c r="AB1078" s="11"/>
      <c r="AC1078" s="11"/>
      <c r="AD1078" s="11"/>
    </row>
    <row r="1079" spans="16:30" s="9" customFormat="1" ht="15.75">
      <c r="P1079" s="11"/>
      <c r="Q1079" s="11"/>
      <c r="R1079" s="11"/>
      <c r="T1079" s="11"/>
      <c r="AB1079" s="11"/>
      <c r="AC1079" s="11"/>
      <c r="AD1079" s="11"/>
    </row>
    <row r="1080" spans="16:30" s="9" customFormat="1" ht="15.75">
      <c r="P1080" s="11"/>
      <c r="Q1080" s="11"/>
      <c r="R1080" s="11"/>
      <c r="T1080" s="11"/>
      <c r="AB1080" s="11"/>
      <c r="AC1080" s="11"/>
      <c r="AD1080" s="11"/>
    </row>
    <row r="1081" spans="16:30" s="9" customFormat="1" ht="15.75">
      <c r="P1081" s="11"/>
      <c r="Q1081" s="11"/>
      <c r="R1081" s="11"/>
      <c r="T1081" s="11"/>
      <c r="AB1081" s="11"/>
      <c r="AC1081" s="11"/>
      <c r="AD1081" s="11"/>
    </row>
    <row r="1082" spans="16:30" s="9" customFormat="1" ht="15.75">
      <c r="P1082" s="11"/>
      <c r="Q1082" s="11"/>
      <c r="R1082" s="11"/>
      <c r="T1082" s="11"/>
      <c r="AB1082" s="11"/>
      <c r="AC1082" s="11"/>
      <c r="AD1082" s="11"/>
    </row>
    <row r="1083" spans="16:30" s="9" customFormat="1" ht="15.75">
      <c r="P1083" s="11"/>
      <c r="Q1083" s="11"/>
      <c r="R1083" s="11"/>
      <c r="T1083" s="11"/>
      <c r="AB1083" s="11"/>
      <c r="AC1083" s="11"/>
      <c r="AD1083" s="11"/>
    </row>
    <row r="1084" spans="16:30" s="9" customFormat="1" ht="15.75">
      <c r="P1084" s="11"/>
      <c r="Q1084" s="11"/>
      <c r="R1084" s="11"/>
      <c r="T1084" s="11"/>
      <c r="AB1084" s="11"/>
      <c r="AC1084" s="11"/>
      <c r="AD1084" s="11"/>
    </row>
    <row r="1085" spans="16:30" s="9" customFormat="1" ht="15.75">
      <c r="P1085" s="11"/>
      <c r="Q1085" s="11"/>
      <c r="R1085" s="11"/>
      <c r="T1085" s="11"/>
      <c r="AB1085" s="11"/>
      <c r="AC1085" s="11"/>
      <c r="AD1085" s="11"/>
    </row>
    <row r="1086" spans="16:30" s="9" customFormat="1" ht="15.75">
      <c r="P1086" s="11"/>
      <c r="Q1086" s="11"/>
      <c r="R1086" s="11"/>
      <c r="T1086" s="11"/>
      <c r="AB1086" s="11"/>
      <c r="AC1086" s="11"/>
      <c r="AD1086" s="11"/>
    </row>
    <row r="1087" spans="16:30" s="9" customFormat="1" ht="15.75">
      <c r="P1087" s="11"/>
      <c r="Q1087" s="11"/>
      <c r="R1087" s="11"/>
      <c r="T1087" s="11"/>
      <c r="AB1087" s="11"/>
      <c r="AC1087" s="11"/>
      <c r="AD1087" s="11"/>
    </row>
    <row r="1088" spans="16:30" s="9" customFormat="1" ht="15.75">
      <c r="P1088" s="11"/>
      <c r="Q1088" s="11"/>
      <c r="R1088" s="11"/>
      <c r="T1088" s="11"/>
      <c r="AB1088" s="11"/>
      <c r="AC1088" s="11"/>
      <c r="AD1088" s="11"/>
    </row>
    <row r="1089" spans="16:30" s="9" customFormat="1" ht="15.75">
      <c r="P1089" s="11"/>
      <c r="Q1089" s="11"/>
      <c r="R1089" s="11"/>
      <c r="T1089" s="11"/>
      <c r="AB1089" s="11"/>
      <c r="AC1089" s="11"/>
      <c r="AD1089" s="11"/>
    </row>
    <row r="1090" spans="16:30" s="9" customFormat="1" ht="15.75">
      <c r="P1090" s="11"/>
      <c r="Q1090" s="11"/>
      <c r="R1090" s="11"/>
      <c r="T1090" s="11"/>
      <c r="AB1090" s="11"/>
      <c r="AC1090" s="11"/>
      <c r="AD1090" s="11"/>
    </row>
    <row r="1091" spans="16:30" s="9" customFormat="1" ht="15.75">
      <c r="P1091" s="11"/>
      <c r="Q1091" s="11"/>
      <c r="R1091" s="11"/>
      <c r="T1091" s="11"/>
      <c r="AB1091" s="11"/>
      <c r="AC1091" s="11"/>
      <c r="AD1091" s="11"/>
    </row>
    <row r="1092" spans="16:30" s="9" customFormat="1" ht="15.75">
      <c r="P1092" s="11"/>
      <c r="Q1092" s="11"/>
      <c r="R1092" s="11"/>
      <c r="T1092" s="11"/>
      <c r="AB1092" s="11"/>
      <c r="AC1092" s="11"/>
      <c r="AD1092" s="11"/>
    </row>
    <row r="1093" spans="16:30" s="9" customFormat="1" ht="15.75">
      <c r="P1093" s="11"/>
      <c r="Q1093" s="11"/>
      <c r="R1093" s="11"/>
      <c r="T1093" s="11"/>
      <c r="AB1093" s="11"/>
      <c r="AC1093" s="11"/>
      <c r="AD1093" s="11"/>
    </row>
    <row r="1094" spans="16:30" s="9" customFormat="1" ht="15.75">
      <c r="P1094" s="11"/>
      <c r="Q1094" s="11"/>
      <c r="R1094" s="11"/>
      <c r="T1094" s="11"/>
      <c r="AB1094" s="11"/>
      <c r="AC1094" s="11"/>
      <c r="AD1094" s="11"/>
    </row>
    <row r="1095" spans="16:30" s="9" customFormat="1" ht="15.75">
      <c r="P1095" s="11"/>
      <c r="Q1095" s="11"/>
      <c r="R1095" s="11"/>
      <c r="T1095" s="11"/>
      <c r="AB1095" s="11"/>
      <c r="AC1095" s="11"/>
      <c r="AD1095" s="11"/>
    </row>
    <row r="1096" spans="16:30" s="9" customFormat="1" ht="15.75">
      <c r="P1096" s="11"/>
      <c r="Q1096" s="11"/>
      <c r="R1096" s="11"/>
      <c r="T1096" s="11"/>
      <c r="AB1096" s="11"/>
      <c r="AC1096" s="11"/>
      <c r="AD1096" s="11"/>
    </row>
    <row r="1097" spans="16:30" s="9" customFormat="1" ht="15.75">
      <c r="P1097" s="11"/>
      <c r="Q1097" s="11"/>
      <c r="R1097" s="11"/>
      <c r="T1097" s="11"/>
      <c r="AB1097" s="11"/>
      <c r="AC1097" s="11"/>
      <c r="AD1097" s="11"/>
    </row>
    <row r="1098" spans="16:30" s="9" customFormat="1" ht="15.75">
      <c r="P1098" s="11"/>
      <c r="Q1098" s="11"/>
      <c r="R1098" s="11"/>
      <c r="T1098" s="11"/>
      <c r="AB1098" s="11"/>
      <c r="AC1098" s="11"/>
      <c r="AD1098" s="11"/>
    </row>
    <row r="1099" spans="16:30" s="9" customFormat="1" ht="15.75">
      <c r="P1099" s="11"/>
      <c r="Q1099" s="11"/>
      <c r="R1099" s="11"/>
      <c r="T1099" s="11"/>
      <c r="AB1099" s="11"/>
      <c r="AC1099" s="11"/>
      <c r="AD1099" s="11"/>
    </row>
    <row r="1100" spans="16:30" s="9" customFormat="1" ht="15.75">
      <c r="P1100" s="11"/>
      <c r="Q1100" s="11"/>
      <c r="R1100" s="11"/>
      <c r="T1100" s="11"/>
      <c r="AB1100" s="11"/>
      <c r="AC1100" s="11"/>
      <c r="AD1100" s="11"/>
    </row>
    <row r="1101" spans="16:30" s="9" customFormat="1" ht="15.75">
      <c r="P1101" s="11"/>
      <c r="Q1101" s="11"/>
      <c r="R1101" s="11"/>
      <c r="T1101" s="11"/>
      <c r="AB1101" s="11"/>
      <c r="AC1101" s="11"/>
      <c r="AD1101" s="11"/>
    </row>
    <row r="1102" spans="16:30" s="9" customFormat="1" ht="15.75">
      <c r="P1102" s="11"/>
      <c r="Q1102" s="11"/>
      <c r="R1102" s="11"/>
      <c r="T1102" s="11"/>
      <c r="AB1102" s="11"/>
      <c r="AC1102" s="11"/>
      <c r="AD1102" s="11"/>
    </row>
    <row r="1103" spans="16:30" s="9" customFormat="1" ht="15.75">
      <c r="P1103" s="11"/>
      <c r="Q1103" s="11"/>
      <c r="R1103" s="11"/>
      <c r="T1103" s="11"/>
      <c r="AB1103" s="11"/>
      <c r="AC1103" s="11"/>
      <c r="AD1103" s="11"/>
    </row>
    <row r="1104" spans="16:30" s="9" customFormat="1" ht="15.75">
      <c r="P1104" s="11"/>
      <c r="Q1104" s="11"/>
      <c r="R1104" s="11"/>
      <c r="T1104" s="11"/>
      <c r="AB1104" s="11"/>
      <c r="AC1104" s="11"/>
      <c r="AD1104" s="11"/>
    </row>
    <row r="1105" spans="16:30" s="9" customFormat="1" ht="15.75">
      <c r="P1105" s="11"/>
      <c r="Q1105" s="11"/>
      <c r="R1105" s="11"/>
      <c r="T1105" s="11"/>
      <c r="AB1105" s="11"/>
      <c r="AC1105" s="11"/>
      <c r="AD1105" s="11"/>
    </row>
    <row r="1106" spans="16:30" s="9" customFormat="1" ht="15.75">
      <c r="P1106" s="11"/>
      <c r="Q1106" s="11"/>
      <c r="R1106" s="11"/>
      <c r="T1106" s="11"/>
      <c r="AB1106" s="11"/>
      <c r="AC1106" s="11"/>
      <c r="AD1106" s="11"/>
    </row>
    <row r="1107" spans="16:30" s="9" customFormat="1" ht="15.75">
      <c r="P1107" s="11"/>
      <c r="Q1107" s="11"/>
      <c r="R1107" s="11"/>
      <c r="T1107" s="11"/>
      <c r="AB1107" s="11"/>
      <c r="AC1107" s="11"/>
      <c r="AD1107" s="11"/>
    </row>
    <row r="1108" spans="16:30" s="9" customFormat="1" ht="15.75">
      <c r="P1108" s="11"/>
      <c r="Q1108" s="11"/>
      <c r="R1108" s="11"/>
      <c r="T1108" s="11"/>
      <c r="AB1108" s="11"/>
      <c r="AC1108" s="11"/>
      <c r="AD1108" s="11"/>
    </row>
    <row r="1109" spans="16:30" s="9" customFormat="1" ht="15.75">
      <c r="P1109" s="11"/>
      <c r="Q1109" s="11"/>
      <c r="R1109" s="11"/>
      <c r="T1109" s="11"/>
      <c r="AB1109" s="11"/>
      <c r="AC1109" s="11"/>
      <c r="AD1109" s="11"/>
    </row>
    <row r="1110" spans="16:30" s="9" customFormat="1" ht="15.75">
      <c r="P1110" s="11"/>
      <c r="Q1110" s="11"/>
      <c r="R1110" s="11"/>
      <c r="T1110" s="11"/>
      <c r="AB1110" s="11"/>
      <c r="AC1110" s="11"/>
      <c r="AD1110" s="11"/>
    </row>
    <row r="1111" spans="16:30" s="9" customFormat="1" ht="15.75">
      <c r="P1111" s="11"/>
      <c r="Q1111" s="11"/>
      <c r="R1111" s="11"/>
      <c r="T1111" s="11"/>
      <c r="AB1111" s="11"/>
      <c r="AC1111" s="11"/>
      <c r="AD1111" s="11"/>
    </row>
    <row r="1112" spans="16:30" s="9" customFormat="1" ht="15.75">
      <c r="P1112" s="11"/>
      <c r="Q1112" s="11"/>
      <c r="R1112" s="11"/>
      <c r="T1112" s="11"/>
      <c r="AB1112" s="11"/>
      <c r="AC1112" s="11"/>
      <c r="AD1112" s="11"/>
    </row>
    <row r="1113" spans="16:30" s="9" customFormat="1" ht="15.75">
      <c r="P1113" s="11"/>
      <c r="Q1113" s="11"/>
      <c r="R1113" s="11"/>
      <c r="T1113" s="11"/>
      <c r="AB1113" s="11"/>
      <c r="AC1113" s="11"/>
      <c r="AD1113" s="11"/>
    </row>
    <row r="1114" spans="16:30" s="9" customFormat="1" ht="15.75">
      <c r="P1114" s="11"/>
      <c r="Q1114" s="11"/>
      <c r="R1114" s="11"/>
      <c r="T1114" s="11"/>
      <c r="AB1114" s="11"/>
      <c r="AC1114" s="11"/>
      <c r="AD1114" s="11"/>
    </row>
    <row r="1115" spans="16:30" s="9" customFormat="1" ht="15.75">
      <c r="P1115" s="11"/>
      <c r="Q1115" s="11"/>
      <c r="R1115" s="11"/>
      <c r="T1115" s="11"/>
      <c r="AB1115" s="11"/>
      <c r="AC1115" s="11"/>
      <c r="AD1115" s="11"/>
    </row>
    <row r="1116" spans="16:30" s="9" customFormat="1" ht="15.75">
      <c r="P1116" s="11"/>
      <c r="Q1116" s="11"/>
      <c r="R1116" s="11"/>
      <c r="T1116" s="11"/>
      <c r="AB1116" s="11"/>
      <c r="AC1116" s="11"/>
      <c r="AD1116" s="11"/>
    </row>
    <row r="1117" spans="16:30" s="9" customFormat="1" ht="15.75">
      <c r="P1117" s="11"/>
      <c r="Q1117" s="11"/>
      <c r="R1117" s="11"/>
      <c r="T1117" s="11"/>
      <c r="AB1117" s="11"/>
      <c r="AC1117" s="11"/>
      <c r="AD1117" s="11"/>
    </row>
    <row r="1118" spans="16:30" s="9" customFormat="1" ht="15.75">
      <c r="P1118" s="11"/>
      <c r="Q1118" s="11"/>
      <c r="R1118" s="11"/>
      <c r="T1118" s="11"/>
      <c r="AB1118" s="11"/>
      <c r="AC1118" s="11"/>
      <c r="AD1118" s="11"/>
    </row>
    <row r="1119" spans="16:30" s="9" customFormat="1" ht="15.75">
      <c r="P1119" s="11"/>
      <c r="Q1119" s="11"/>
      <c r="R1119" s="11"/>
      <c r="T1119" s="11"/>
      <c r="AB1119" s="11"/>
      <c r="AC1119" s="11"/>
      <c r="AD1119" s="11"/>
    </row>
    <row r="1120" spans="16:30" s="9" customFormat="1" ht="15.75">
      <c r="P1120" s="11"/>
      <c r="Q1120" s="11"/>
      <c r="R1120" s="11"/>
      <c r="T1120" s="11"/>
      <c r="AB1120" s="11"/>
      <c r="AC1120" s="11"/>
      <c r="AD1120" s="11"/>
    </row>
    <row r="1121" spans="16:30" s="9" customFormat="1" ht="15.75">
      <c r="P1121" s="11"/>
      <c r="Q1121" s="11"/>
      <c r="R1121" s="11"/>
      <c r="T1121" s="11"/>
      <c r="AB1121" s="11"/>
      <c r="AC1121" s="11"/>
      <c r="AD1121" s="11"/>
    </row>
    <row r="1122" spans="16:30" s="9" customFormat="1" ht="15.75">
      <c r="P1122" s="11"/>
      <c r="Q1122" s="11"/>
      <c r="R1122" s="11"/>
      <c r="T1122" s="11"/>
      <c r="AB1122" s="11"/>
      <c r="AC1122" s="11"/>
      <c r="AD1122" s="11"/>
    </row>
    <row r="1123" spans="16:30" s="9" customFormat="1" ht="15.75">
      <c r="P1123" s="11"/>
      <c r="Q1123" s="11"/>
      <c r="R1123" s="11"/>
      <c r="T1123" s="11"/>
      <c r="AB1123" s="11"/>
      <c r="AC1123" s="11"/>
      <c r="AD1123" s="11"/>
    </row>
    <row r="1124" spans="16:30" s="9" customFormat="1" ht="15.75">
      <c r="P1124" s="11"/>
      <c r="Q1124" s="11"/>
      <c r="R1124" s="11"/>
      <c r="T1124" s="11"/>
      <c r="AB1124" s="11"/>
      <c r="AC1124" s="11"/>
      <c r="AD1124" s="11"/>
    </row>
    <row r="1125" spans="16:30" s="9" customFormat="1" ht="15.75">
      <c r="P1125" s="11"/>
      <c r="Q1125" s="11"/>
      <c r="R1125" s="11"/>
      <c r="T1125" s="11"/>
      <c r="AB1125" s="11"/>
      <c r="AC1125" s="11"/>
      <c r="AD1125" s="11"/>
    </row>
    <row r="1126" spans="16:30" s="9" customFormat="1" ht="15.75">
      <c r="P1126" s="11"/>
      <c r="Q1126" s="11"/>
      <c r="R1126" s="11"/>
      <c r="T1126" s="11"/>
      <c r="AB1126" s="11"/>
      <c r="AC1126" s="11"/>
      <c r="AD1126" s="11"/>
    </row>
    <row r="1127" spans="16:30" s="9" customFormat="1" ht="15.75">
      <c r="P1127" s="11"/>
      <c r="Q1127" s="11"/>
      <c r="R1127" s="11"/>
      <c r="T1127" s="11"/>
      <c r="AB1127" s="11"/>
      <c r="AC1127" s="11"/>
      <c r="AD1127" s="11"/>
    </row>
    <row r="1128" spans="16:30" s="9" customFormat="1" ht="15.75">
      <c r="P1128" s="11"/>
      <c r="Q1128" s="11"/>
      <c r="R1128" s="11"/>
      <c r="T1128" s="11"/>
      <c r="AB1128" s="11"/>
      <c r="AC1128" s="11"/>
      <c r="AD1128" s="11"/>
    </row>
    <row r="1129" spans="16:30" s="9" customFormat="1" ht="15.75">
      <c r="P1129" s="11"/>
      <c r="Q1129" s="11"/>
      <c r="R1129" s="11"/>
      <c r="T1129" s="11"/>
      <c r="AB1129" s="11"/>
      <c r="AC1129" s="11"/>
      <c r="AD1129" s="11"/>
    </row>
    <row r="1130" spans="16:30" s="9" customFormat="1" ht="15.75">
      <c r="P1130" s="11"/>
      <c r="Q1130" s="11"/>
      <c r="R1130" s="11"/>
      <c r="T1130" s="11"/>
      <c r="AB1130" s="11"/>
      <c r="AC1130" s="11"/>
      <c r="AD1130" s="11"/>
    </row>
    <row r="1131" spans="16:30" s="9" customFormat="1" ht="15.75">
      <c r="P1131" s="11"/>
      <c r="Q1131" s="11"/>
      <c r="R1131" s="11"/>
      <c r="T1131" s="11"/>
      <c r="AB1131" s="11"/>
      <c r="AC1131" s="11"/>
      <c r="AD1131" s="11"/>
    </row>
    <row r="1132" spans="16:30" s="9" customFormat="1" ht="15.75">
      <c r="P1132" s="11"/>
      <c r="Q1132" s="11"/>
      <c r="R1132" s="11"/>
      <c r="T1132" s="11"/>
      <c r="AB1132" s="11"/>
      <c r="AC1132" s="11"/>
      <c r="AD1132" s="11"/>
    </row>
    <row r="1133" spans="16:30" s="9" customFormat="1" ht="15.75">
      <c r="P1133" s="11"/>
      <c r="Q1133" s="11"/>
      <c r="R1133" s="11"/>
      <c r="T1133" s="11"/>
      <c r="AB1133" s="11"/>
      <c r="AC1133" s="11"/>
      <c r="AD1133" s="11"/>
    </row>
    <row r="1134" spans="16:30" s="9" customFormat="1" ht="15.75">
      <c r="P1134" s="11"/>
      <c r="Q1134" s="11"/>
      <c r="R1134" s="11"/>
      <c r="T1134" s="11"/>
      <c r="AB1134" s="11"/>
      <c r="AC1134" s="11"/>
      <c r="AD1134" s="11"/>
    </row>
    <row r="1135" spans="16:30" s="9" customFormat="1" ht="15.75">
      <c r="P1135" s="11"/>
      <c r="Q1135" s="11"/>
      <c r="R1135" s="11"/>
      <c r="T1135" s="11"/>
      <c r="AB1135" s="11"/>
      <c r="AC1135" s="11"/>
      <c r="AD1135" s="11"/>
    </row>
    <row r="1136" spans="16:30" s="9" customFormat="1" ht="15.75">
      <c r="P1136" s="11"/>
      <c r="Q1136" s="11"/>
      <c r="R1136" s="11"/>
      <c r="T1136" s="11"/>
      <c r="AB1136" s="11"/>
      <c r="AC1136" s="11"/>
      <c r="AD1136" s="11"/>
    </row>
    <row r="1137" spans="16:30" s="9" customFormat="1" ht="15.75">
      <c r="P1137" s="11"/>
      <c r="Q1137" s="11"/>
      <c r="R1137" s="11"/>
      <c r="T1137" s="11"/>
      <c r="AB1137" s="11"/>
      <c r="AC1137" s="11"/>
      <c r="AD1137" s="11"/>
    </row>
    <row r="1138" spans="16:30" s="9" customFormat="1" ht="15.75">
      <c r="P1138" s="11"/>
      <c r="Q1138" s="11"/>
      <c r="R1138" s="11"/>
      <c r="T1138" s="11"/>
      <c r="AB1138" s="11"/>
      <c r="AC1138" s="11"/>
      <c r="AD1138" s="11"/>
    </row>
    <row r="1139" spans="16:30" s="9" customFormat="1" ht="15.75">
      <c r="P1139" s="11"/>
      <c r="Q1139" s="11"/>
      <c r="R1139" s="11"/>
      <c r="T1139" s="11"/>
      <c r="AB1139" s="11"/>
      <c r="AC1139" s="11"/>
      <c r="AD1139" s="11"/>
    </row>
    <row r="1140" spans="16:30" s="9" customFormat="1" ht="15.75">
      <c r="P1140" s="11"/>
      <c r="Q1140" s="11"/>
      <c r="R1140" s="11"/>
      <c r="T1140" s="11"/>
      <c r="AB1140" s="11"/>
      <c r="AC1140" s="11"/>
      <c r="AD1140" s="11"/>
    </row>
    <row r="1141" spans="16:30" s="9" customFormat="1" ht="15.75">
      <c r="P1141" s="11"/>
      <c r="Q1141" s="11"/>
      <c r="R1141" s="11"/>
      <c r="T1141" s="11"/>
      <c r="AB1141" s="11"/>
      <c r="AC1141" s="11"/>
      <c r="AD1141" s="11"/>
    </row>
    <row r="1142" spans="16:30" s="9" customFormat="1" ht="15.75">
      <c r="P1142" s="11"/>
      <c r="Q1142" s="11"/>
      <c r="R1142" s="11"/>
      <c r="T1142" s="11"/>
      <c r="AB1142" s="11"/>
      <c r="AC1142" s="11"/>
      <c r="AD1142" s="11"/>
    </row>
    <row r="1143" spans="16:30" s="9" customFormat="1" ht="15.75">
      <c r="P1143" s="11"/>
      <c r="Q1143" s="11"/>
      <c r="R1143" s="11"/>
      <c r="T1143" s="11"/>
      <c r="AB1143" s="11"/>
      <c r="AC1143" s="11"/>
      <c r="AD1143" s="11"/>
    </row>
    <row r="1144" spans="16:30" s="9" customFormat="1" ht="15.75">
      <c r="P1144" s="11"/>
      <c r="Q1144" s="11"/>
      <c r="R1144" s="11"/>
      <c r="T1144" s="11"/>
      <c r="AB1144" s="11"/>
      <c r="AC1144" s="11"/>
      <c r="AD1144" s="11"/>
    </row>
    <row r="1145" spans="16:30" s="9" customFormat="1" ht="15.75">
      <c r="P1145" s="11"/>
      <c r="Q1145" s="11"/>
      <c r="R1145" s="11"/>
      <c r="T1145" s="11"/>
      <c r="AB1145" s="11"/>
      <c r="AC1145" s="11"/>
      <c r="AD1145" s="11"/>
    </row>
    <row r="1146" spans="16:30" s="9" customFormat="1" ht="15.75">
      <c r="P1146" s="11"/>
      <c r="Q1146" s="11"/>
      <c r="R1146" s="11"/>
      <c r="T1146" s="11"/>
      <c r="AB1146" s="11"/>
      <c r="AC1146" s="11"/>
      <c r="AD1146" s="11"/>
    </row>
    <row r="1147" spans="16:30" s="9" customFormat="1" ht="15.75">
      <c r="P1147" s="11"/>
      <c r="Q1147" s="11"/>
      <c r="R1147" s="11"/>
      <c r="T1147" s="11"/>
      <c r="AB1147" s="11"/>
      <c r="AC1147" s="11"/>
      <c r="AD1147" s="11"/>
    </row>
    <row r="1148" spans="16:30" s="9" customFormat="1" ht="15.75">
      <c r="P1148" s="11"/>
      <c r="Q1148" s="11"/>
      <c r="R1148" s="11"/>
      <c r="T1148" s="11"/>
      <c r="AB1148" s="11"/>
      <c r="AC1148" s="11"/>
      <c r="AD1148" s="11"/>
    </row>
    <row r="1149" spans="16:30" s="9" customFormat="1" ht="15.75">
      <c r="P1149" s="11"/>
      <c r="Q1149" s="11"/>
      <c r="R1149" s="11"/>
      <c r="T1149" s="11"/>
      <c r="AB1149" s="11"/>
      <c r="AC1149" s="11"/>
      <c r="AD1149" s="11"/>
    </row>
    <row r="1150" spans="16:30" s="9" customFormat="1" ht="15.75">
      <c r="P1150" s="11"/>
      <c r="Q1150" s="11"/>
      <c r="R1150" s="11"/>
      <c r="T1150" s="11"/>
      <c r="AB1150" s="11"/>
      <c r="AC1150" s="11"/>
      <c r="AD1150" s="11"/>
    </row>
    <row r="1151" spans="16:30" s="9" customFormat="1" ht="15.75">
      <c r="P1151" s="11"/>
      <c r="Q1151" s="11"/>
      <c r="R1151" s="11"/>
      <c r="T1151" s="11"/>
      <c r="AB1151" s="11"/>
      <c r="AC1151" s="11"/>
      <c r="AD1151" s="11"/>
    </row>
    <row r="1152" spans="16:30" s="9" customFormat="1" ht="15.75">
      <c r="P1152" s="11"/>
      <c r="Q1152" s="11"/>
      <c r="R1152" s="11"/>
      <c r="T1152" s="11"/>
      <c r="AB1152" s="11"/>
      <c r="AC1152" s="11"/>
      <c r="AD1152" s="11"/>
    </row>
    <row r="1153" spans="16:30" s="9" customFormat="1" ht="15.75">
      <c r="P1153" s="11"/>
      <c r="Q1153" s="11"/>
      <c r="R1153" s="11"/>
      <c r="T1153" s="11"/>
      <c r="AB1153" s="11"/>
      <c r="AC1153" s="11"/>
      <c r="AD1153" s="11"/>
    </row>
    <row r="1154" spans="16:30" s="9" customFormat="1" ht="15.75">
      <c r="P1154" s="11"/>
      <c r="Q1154" s="11"/>
      <c r="R1154" s="11"/>
      <c r="T1154" s="11"/>
      <c r="AB1154" s="11"/>
      <c r="AC1154" s="11"/>
      <c r="AD1154" s="11"/>
    </row>
    <row r="1155" spans="16:30" s="9" customFormat="1" ht="15.75">
      <c r="P1155" s="11"/>
      <c r="Q1155" s="11"/>
      <c r="R1155" s="11"/>
      <c r="T1155" s="11"/>
      <c r="AB1155" s="11"/>
      <c r="AC1155" s="11"/>
      <c r="AD1155" s="11"/>
    </row>
    <row r="1156" spans="16:30" s="9" customFormat="1" ht="15.75">
      <c r="P1156" s="11"/>
      <c r="Q1156" s="11"/>
      <c r="R1156" s="11"/>
      <c r="T1156" s="11"/>
      <c r="AB1156" s="11"/>
      <c r="AC1156" s="11"/>
      <c r="AD1156" s="11"/>
    </row>
    <row r="1157" spans="16:30" s="9" customFormat="1" ht="15.75">
      <c r="P1157" s="11"/>
      <c r="Q1157" s="11"/>
      <c r="R1157" s="11"/>
      <c r="T1157" s="11"/>
      <c r="AB1157" s="11"/>
      <c r="AC1157" s="11"/>
      <c r="AD1157" s="11"/>
    </row>
    <row r="1158" spans="16:30" s="9" customFormat="1" ht="15.75">
      <c r="P1158" s="11"/>
      <c r="Q1158" s="11"/>
      <c r="R1158" s="11"/>
      <c r="T1158" s="11"/>
      <c r="AB1158" s="11"/>
      <c r="AC1158" s="11"/>
      <c r="AD1158" s="11"/>
    </row>
    <row r="1159" spans="16:30" s="9" customFormat="1" ht="15.75">
      <c r="P1159" s="11"/>
      <c r="Q1159" s="11"/>
      <c r="R1159" s="11"/>
      <c r="T1159" s="11"/>
      <c r="AB1159" s="11"/>
      <c r="AC1159" s="11"/>
      <c r="AD1159" s="11"/>
    </row>
    <row r="1160" spans="16:30" s="9" customFormat="1" ht="15.75">
      <c r="P1160" s="11"/>
      <c r="Q1160" s="11"/>
      <c r="R1160" s="11"/>
      <c r="T1160" s="11"/>
      <c r="AB1160" s="11"/>
      <c r="AC1160" s="11"/>
      <c r="AD1160" s="11"/>
    </row>
    <row r="1161" spans="16:30" s="9" customFormat="1" ht="15.75">
      <c r="P1161" s="11"/>
      <c r="Q1161" s="11"/>
      <c r="R1161" s="11"/>
      <c r="T1161" s="11"/>
      <c r="AB1161" s="11"/>
      <c r="AC1161" s="11"/>
      <c r="AD1161" s="11"/>
    </row>
    <row r="1162" spans="16:30" s="9" customFormat="1" ht="15.75">
      <c r="P1162" s="11"/>
      <c r="Q1162" s="11"/>
      <c r="R1162" s="11"/>
      <c r="T1162" s="11"/>
      <c r="AB1162" s="11"/>
      <c r="AC1162" s="11"/>
      <c r="AD1162" s="11"/>
    </row>
    <row r="1163" spans="16:30" s="9" customFormat="1" ht="15.75">
      <c r="P1163" s="11"/>
      <c r="Q1163" s="11"/>
      <c r="R1163" s="11"/>
      <c r="T1163" s="11"/>
      <c r="AB1163" s="11"/>
      <c r="AC1163" s="11"/>
      <c r="AD1163" s="11"/>
    </row>
    <row r="1164" spans="16:30" s="9" customFormat="1" ht="15.75">
      <c r="P1164" s="11"/>
      <c r="Q1164" s="11"/>
      <c r="R1164" s="11"/>
      <c r="T1164" s="11"/>
      <c r="AB1164" s="11"/>
      <c r="AC1164" s="11"/>
      <c r="AD1164" s="11"/>
    </row>
    <row r="1165" spans="16:30" s="9" customFormat="1" ht="15.75">
      <c r="P1165" s="11"/>
      <c r="Q1165" s="11"/>
      <c r="R1165" s="11"/>
      <c r="T1165" s="11"/>
      <c r="AB1165" s="11"/>
      <c r="AC1165" s="11"/>
      <c r="AD1165" s="11"/>
    </row>
    <row r="1166" spans="16:30" s="9" customFormat="1" ht="15.75">
      <c r="P1166" s="11"/>
      <c r="Q1166" s="11"/>
      <c r="R1166" s="11"/>
      <c r="T1166" s="11"/>
      <c r="AB1166" s="11"/>
      <c r="AC1166" s="11"/>
      <c r="AD1166" s="11"/>
    </row>
    <row r="1167" spans="16:30" s="9" customFormat="1" ht="15.75">
      <c r="P1167" s="11"/>
      <c r="Q1167" s="11"/>
      <c r="R1167" s="11"/>
      <c r="T1167" s="11"/>
      <c r="AB1167" s="11"/>
      <c r="AC1167" s="11"/>
      <c r="AD1167" s="11"/>
    </row>
    <row r="1168" spans="16:30" s="9" customFormat="1" ht="15.75">
      <c r="P1168" s="11"/>
      <c r="Q1168" s="11"/>
      <c r="R1168" s="11"/>
      <c r="T1168" s="11"/>
      <c r="AB1168" s="11"/>
      <c r="AC1168" s="11"/>
      <c r="AD1168" s="11"/>
    </row>
    <row r="1169" spans="16:30" s="9" customFormat="1" ht="15.75">
      <c r="P1169" s="11"/>
      <c r="Q1169" s="11"/>
      <c r="R1169" s="11"/>
      <c r="T1169" s="11"/>
      <c r="AB1169" s="11"/>
      <c r="AC1169" s="11"/>
      <c r="AD1169" s="11"/>
    </row>
    <row r="1170" spans="16:30" s="9" customFormat="1" ht="15.75">
      <c r="P1170" s="11"/>
      <c r="Q1170" s="11"/>
      <c r="R1170" s="11"/>
      <c r="T1170" s="11"/>
      <c r="AB1170" s="11"/>
      <c r="AC1170" s="11"/>
      <c r="AD1170" s="11"/>
    </row>
    <row r="1171" spans="16:30" s="9" customFormat="1" ht="15.75">
      <c r="P1171" s="11"/>
      <c r="Q1171" s="11"/>
      <c r="R1171" s="11"/>
      <c r="T1171" s="11"/>
      <c r="AB1171" s="11"/>
      <c r="AC1171" s="11"/>
      <c r="AD1171" s="11"/>
    </row>
    <row r="1172" spans="16:30" s="9" customFormat="1" ht="15.75">
      <c r="P1172" s="11"/>
      <c r="Q1172" s="11"/>
      <c r="R1172" s="11"/>
      <c r="T1172" s="11"/>
      <c r="AB1172" s="11"/>
      <c r="AC1172" s="11"/>
      <c r="AD1172" s="11"/>
    </row>
    <row r="1173" spans="16:30" s="9" customFormat="1" ht="15.75">
      <c r="P1173" s="11"/>
      <c r="Q1173" s="11"/>
      <c r="R1173" s="11"/>
      <c r="T1173" s="11"/>
      <c r="AB1173" s="11"/>
      <c r="AC1173" s="11"/>
      <c r="AD1173" s="11"/>
    </row>
    <row r="1174" spans="16:30" s="9" customFormat="1" ht="15.75">
      <c r="P1174" s="11"/>
      <c r="Q1174" s="11"/>
      <c r="R1174" s="11"/>
      <c r="T1174" s="11"/>
      <c r="AB1174" s="11"/>
      <c r="AC1174" s="11"/>
      <c r="AD1174" s="11"/>
    </row>
    <row r="1175" spans="16:30" s="9" customFormat="1" ht="15.75">
      <c r="P1175" s="11"/>
      <c r="Q1175" s="11"/>
      <c r="R1175" s="11"/>
      <c r="T1175" s="11"/>
      <c r="AB1175" s="11"/>
      <c r="AC1175" s="11"/>
      <c r="AD1175" s="11"/>
    </row>
    <row r="1176" spans="16:30" s="9" customFormat="1" ht="15.75">
      <c r="P1176" s="11"/>
      <c r="Q1176" s="11"/>
      <c r="R1176" s="11"/>
      <c r="T1176" s="11"/>
      <c r="AB1176" s="11"/>
      <c r="AC1176" s="11"/>
      <c r="AD1176" s="11"/>
    </row>
  </sheetData>
  <sheetProtection/>
  <mergeCells count="43">
    <mergeCell ref="C1:C3"/>
    <mergeCell ref="D2:D3"/>
    <mergeCell ref="E2:E3"/>
    <mergeCell ref="G4:G7"/>
    <mergeCell ref="H4:H7"/>
    <mergeCell ref="D1:H1"/>
    <mergeCell ref="F2:H2"/>
    <mergeCell ref="F4:F7"/>
    <mergeCell ref="G3:H3"/>
    <mergeCell ref="A75:E75"/>
    <mergeCell ref="A69:E69"/>
    <mergeCell ref="A70:E70"/>
    <mergeCell ref="A71:E71"/>
    <mergeCell ref="A72:E72"/>
    <mergeCell ref="B4:B7"/>
    <mergeCell ref="C4:C7"/>
    <mergeCell ref="D4:D7"/>
    <mergeCell ref="E4:E7"/>
    <mergeCell ref="AE69:AE70"/>
    <mergeCell ref="S69:S70"/>
    <mergeCell ref="A74:E74"/>
    <mergeCell ref="G71:H71"/>
    <mergeCell ref="G69:I69"/>
    <mergeCell ref="G70:I70"/>
    <mergeCell ref="J2:O2"/>
    <mergeCell ref="Q2:Z2"/>
    <mergeCell ref="AB2:AI2"/>
    <mergeCell ref="I3:J3"/>
    <mergeCell ref="AB3:AH3"/>
    <mergeCell ref="U3:W3"/>
    <mergeCell ref="X3:Z3"/>
    <mergeCell ref="Q3:S3"/>
    <mergeCell ref="L3:O3"/>
    <mergeCell ref="A1:A3"/>
    <mergeCell ref="A73:E73"/>
    <mergeCell ref="A4:A7"/>
    <mergeCell ref="J69:J70"/>
    <mergeCell ref="F69:F75"/>
    <mergeCell ref="G74:H74"/>
    <mergeCell ref="G75:H75"/>
    <mergeCell ref="G72:H72"/>
    <mergeCell ref="G73:H73"/>
    <mergeCell ref="B1:B3"/>
  </mergeCells>
  <printOptions/>
  <pageMargins left="0.2362204724409449" right="0.11811023622047245" top="0.2362204724409449" bottom="0.31496062992125984" header="0.1968503937007874" footer="0.2362204724409449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2014-02-20T12:19:25Z</cp:lastPrinted>
  <dcterms:created xsi:type="dcterms:W3CDTF">2011-02-06T16:32:46Z</dcterms:created>
  <dcterms:modified xsi:type="dcterms:W3CDTF">2021-08-31T12:04:23Z</dcterms:modified>
  <cp:category/>
  <cp:version/>
  <cp:contentType/>
  <cp:contentStatus/>
</cp:coreProperties>
</file>